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</definedName>
  </definedNames>
  <calcPr calcId="144525"/>
</workbook>
</file>

<file path=xl/sharedStrings.xml><?xml version="1.0" encoding="utf-8"?>
<sst xmlns="http://schemas.openxmlformats.org/spreadsheetml/2006/main" count="311" uniqueCount="147">
  <si>
    <t>去哪儿网酒店预付对账单</t>
  </si>
  <si>
    <t>供应商名称：</t>
  </si>
  <si>
    <t>遇见时光</t>
  </si>
  <si>
    <t>结算周期：</t>
  </si>
  <si>
    <t>2022-04-21至2022-04-22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</si>
  <si>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</si>
  <si>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</si>
  <si>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</si>
  <si>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</si>
  <si>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</si>
  <si>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</si>
  <si>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</si>
  <si>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</si>
  <si>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</si>
  <si>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</si>
  <si>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</si>
  <si>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</si>
  <si>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</si>
  <si>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</si>
  <si>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</si>
  <si>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¥1,943.00</t>
  </si>
  <si>
    <t>¥256.00</t>
  </si>
  <si>
    <t>-¥1,282.00</t>
  </si>
  <si>
    <t>¥405.00</t>
  </si>
  <si>
    <t>分类信息</t>
  </si>
  <si>
    <t>业务类型</t>
  </si>
  <si>
    <t>酒店预付（点击查看明细）</t>
  </si>
  <si>
    <t>¥1,687.00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</si>
  <si>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</si>
  <si>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</si>
  <si>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</si>
  <si>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</si>
  <si>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</si>
  <si>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</si>
  <si>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</si>
  <si>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</si>
  <si>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</si>
  <si>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</si>
  <si>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</si>
  <si>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</si>
  <si>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</si>
  <si>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</si>
  <si>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</si>
  <si>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</si>
  <si>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</si>
  <si>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</si>
  <si>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</si>
  <si>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</si>
  <si>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</si>
  <si>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</si>
  <si>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</si>
  <si>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</si>
  <si>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</si>
  <si>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</si>
  <si>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</si>
  <si>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</si>
  <si>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</si>
  <si>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</si>
  <si>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</si>
  <si>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</si>
  <si>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</si>
  <si>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</si>
  <si>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</si>
  <si>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</si>
  <si>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</si>
  <si>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</si>
  <si>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</si>
  <si>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</si>
  <si>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</si>
  <si>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</si>
  <si>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</si>
  <si>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102971354594</t>
  </si>
  <si>
    <t>酒店预付</t>
  </si>
  <si>
    <t>否</t>
  </si>
  <si>
    <t>普通</t>
  </si>
  <si>
    <t>421259345</t>
  </si>
  <si>
    <t>来住星辰酒店(成都春熙路店)</t>
  </si>
  <si>
    <t>1616855</t>
  </si>
  <si>
    <t>巫嫚</t>
  </si>
  <si>
    <t>2022-04-18</t>
  </si>
  <si>
    <t>2022-04-19</t>
  </si>
  <si>
    <t>2022-04-22</t>
  </si>
  <si>
    <t>¥468.00</t>
  </si>
  <si>
    <t>¥63.00</t>
  </si>
  <si>
    <t>雅致景观大床房</t>
  </si>
  <si>
    <t>WEBSITE</t>
  </si>
  <si>
    <t>102973325366</t>
  </si>
  <si>
    <t>266549945</t>
  </si>
  <si>
    <t>成都希尔顿酒店</t>
  </si>
  <si>
    <t>刘伯稳</t>
  </si>
  <si>
    <t>2022-04-20</t>
  </si>
  <si>
    <t>2022-04-21</t>
  </si>
  <si>
    <t>¥1,475.00</t>
  </si>
  <si>
    <t>¥193.00</t>
  </si>
  <si>
    <t>¥1,282.00</t>
  </si>
  <si>
    <t>豪华套房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</si>
  <si>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</si>
  <si>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</si>
  <si>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</si>
  <si>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</si>
  <si>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</si>
  <si>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</si>
  <si>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</si>
  <si>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</si>
  <si>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</si>
  <si>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csg_manual_202204221216014624944</t>
  </si>
  <si>
    <t>PPM转账</t>
  </si>
  <si>
    <t>--</t>
  </si>
  <si>
    <t>离店后退款：佣金退154</t>
  </si>
  <si>
    <t>qta_refund_eww0220422121007012</t>
  </si>
  <si>
    <t>返现日期</t>
  </si>
  <si>
    <t>，</t>
  </si>
  <si>
    <t>A220424104350481</t>
  </si>
  <si>
    <r>
      <t>总计：</t>
    </r>
    <r>
      <rPr>
        <sz val="10"/>
        <rFont val="Arial"/>
        <charset val="134"/>
      </rPr>
      <t>405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</si>
  <si>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</si>
  <si>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</si>
  <si>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</si>
  <si>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</si>
  <si>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</si>
  <si>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</si>
  <si>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</si>
  <si>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</si>
  <si>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</si>
  <si>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</si>
  <si>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</si>
  <si>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</si>
  <si>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</si>
  <si>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</si>
  <si>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</si>
  <si>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</si>
  <si>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</si>
  <si>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2516178</t>
  </si>
  <si>
    <t>405.00</t>
  </si>
  <si>
    <t>RMB</t>
  </si>
  <si>
    <t>0</t>
  </si>
  <si>
    <t>0.00</t>
  </si>
  <si>
    <t>龙卷风国内直连</t>
  </si>
  <si>
    <t>2213</t>
  </si>
  <si>
    <t>2022-04-18 13:48:55</t>
  </si>
  <si>
    <t>汇智国际旅游发展有限公司</t>
  </si>
  <si>
    <t>直连</t>
  </si>
  <si>
    <t>102975411103</t>
  </si>
  <si>
    <t>2520343</t>
  </si>
  <si>
    <t>陈宏宇</t>
  </si>
  <si>
    <t>2022-04-23</t>
  </si>
  <si>
    <t>1293.00</t>
  </si>
  <si>
    <t>2022-04-22 12:49:05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</si>
</sst>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6" borderId="12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0" fillId="27" borderId="15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7" borderId="11" applyNumberFormat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23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customHeight="1" spans="1:32">
      <c r="A4" s="9" t="s">
        <v>96</v>
      </c>
      <c r="B4" s="9"/>
      <c r="C4" s="9" t="s">
        <v>97</v>
      </c>
      <c r="D4" s="9"/>
      <c r="E4" s="9"/>
      <c r="F4" s="9"/>
      <c r="G4" s="9" t="s">
        <v>97</v>
      </c>
      <c r="H4" s="9" t="s">
        <v>97</v>
      </c>
      <c r="I4" s="9" t="s">
        <v>97</v>
      </c>
      <c r="J4" s="9" t="s">
        <v>97</v>
      </c>
      <c r="K4" s="9" t="s">
        <v>97</v>
      </c>
      <c r="L4" s="9" t="s">
        <v>97</v>
      </c>
      <c r="M4" s="9" t="s">
        <v>97</v>
      </c>
      <c r="N4" s="9" t="s">
        <v>97</v>
      </c>
      <c r="O4" s="9" t="s">
        <v>97</v>
      </c>
      <c r="P4" s="9" t="s">
        <v>97</v>
      </c>
      <c r="Q4" s="9"/>
      <c r="R4" s="12" t="s">
        <v>20</v>
      </c>
      <c r="S4" s="12" t="s">
        <v>19</v>
      </c>
      <c r="T4" s="9" t="s">
        <v>97</v>
      </c>
      <c r="U4" s="12"/>
      <c r="V4" s="12" t="s">
        <v>20</v>
      </c>
      <c r="W4" s="12" t="s">
        <v>21</v>
      </c>
      <c r="X4" s="12"/>
      <c r="Y4" s="12"/>
      <c r="Z4" s="12"/>
      <c r="AA4" s="9"/>
      <c r="AB4" s="12"/>
      <c r="AC4" s="9"/>
      <c r="AD4" s="9" t="s">
        <v>97</v>
      </c>
      <c r="AE4" s="9"/>
      <c r="AF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98</v>
      </c>
      <c r="B1" s="4" t="s">
        <v>99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100</v>
      </c>
      <c r="H1" s="4" t="s">
        <v>101</v>
      </c>
      <c r="I1" s="4" t="s">
        <v>13</v>
      </c>
      <c r="J1" s="4" t="s">
        <v>17</v>
      </c>
      <c r="K1" s="4" t="s">
        <v>18</v>
      </c>
      <c r="L1" s="10" t="s">
        <v>102</v>
      </c>
      <c r="M1" s="4" t="s">
        <v>103</v>
      </c>
      <c r="N1" s="4" t="s">
        <v>104</v>
      </c>
    </row>
    <row r="2" ht="14.25" customHeight="1" spans="1:256">
      <c r="A2" s="6" t="s">
        <v>105</v>
      </c>
      <c r="B2" s="7" t="s">
        <v>86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106</v>
      </c>
      <c r="I2" s="11" t="s">
        <v>22</v>
      </c>
      <c r="J2" s="11" t="s">
        <v>19</v>
      </c>
      <c r="K2" s="11" t="s">
        <v>22</v>
      </c>
      <c r="L2" s="7" t="s">
        <v>107</v>
      </c>
      <c r="M2" s="7" t="s">
        <v>108</v>
      </c>
      <c r="N2" s="7" t="s">
        <v>109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96</v>
      </c>
      <c r="B3" s="9" t="s">
        <v>97</v>
      </c>
      <c r="C3" s="9" t="s">
        <v>97</v>
      </c>
      <c r="D3" s="9" t="s">
        <v>97</v>
      </c>
      <c r="E3" s="9"/>
      <c r="F3" s="9"/>
      <c r="G3" s="9" t="s">
        <v>97</v>
      </c>
      <c r="H3" s="9" t="s">
        <v>97</v>
      </c>
      <c r="I3" s="12" t="s">
        <v>22</v>
      </c>
      <c r="J3" s="12"/>
      <c r="K3" s="12"/>
      <c r="L3" s="9"/>
      <c r="M3" s="9" t="s">
        <v>97</v>
      </c>
      <c r="N3" t="s">
        <v>97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110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111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405</v>
      </c>
      <c r="E2" t="str">
        <f>VLOOKUP(A2,HOP!A:L,12,0)</f>
        <v>405.00</v>
      </c>
      <c r="F2" t="str">
        <f>VLOOKUP(A2,HOP!A:C,3,0)</f>
        <v>2516178</v>
      </c>
      <c r="G2">
        <f>D2-E2</f>
        <v>0</v>
      </c>
      <c r="H2" t="str">
        <f>$H$1&amp;F2</f>
        <v>，2516178</v>
      </c>
      <c r="I2" t="str">
        <f>VLOOKUP(A2,HOP!A:U,21,0)</f>
        <v>直连</v>
      </c>
    </row>
    <row r="3" ht="14.25" hidden="1" customHeight="1" spans="1:9">
      <c r="A3" s="6" t="s">
        <v>86</v>
      </c>
      <c r="B3" s="7" t="s">
        <v>91</v>
      </c>
      <c r="C3" s="7" t="s">
        <v>81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5" spans="4:4">
      <c r="D5" s="3">
        <f>SUM(D2:D4)</f>
        <v>405</v>
      </c>
    </row>
    <row r="6" ht="14.25" spans="4:4">
      <c r="D6" s="8" t="s">
        <v>23</v>
      </c>
    </row>
    <row r="10" spans="1:1">
      <c r="A10" t="s">
        <v>112</v>
      </c>
    </row>
    <row r="11" spans="1:1">
      <c r="A11" s="5" t="s">
        <v>113</v>
      </c>
    </row>
  </sheetData>
  <autoFilter ref="A1:I3">
    <filterColumn colId="3">
      <filters>
        <filter val="405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1" sqref="$A1:$XFD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114</v>
      </c>
      <c r="B1" s="2" t="s">
        <v>115</v>
      </c>
      <c r="C1" s="2" t="s">
        <v>116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</row>
    <row r="2" s="1" customFormat="1" spans="1:21">
      <c r="A2" s="1" t="s">
        <v>71</v>
      </c>
      <c r="B2" s="1" t="s">
        <v>79</v>
      </c>
      <c r="C2" s="1" t="s">
        <v>131</v>
      </c>
      <c r="D2" s="1" t="s">
        <v>76</v>
      </c>
      <c r="E2" s="1" t="s">
        <v>78</v>
      </c>
      <c r="F2" s="1" t="s">
        <v>80</v>
      </c>
      <c r="G2" s="1" t="s">
        <v>81</v>
      </c>
      <c r="H2" s="1" t="s">
        <v>107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73</v>
      </c>
      <c r="T2" s="1" t="s">
        <v>139</v>
      </c>
      <c r="U2" s="1" t="s">
        <v>140</v>
      </c>
    </row>
    <row r="3" s="1" customFormat="1" spans="1:21">
      <c r="A3" s="1" t="s">
        <v>141</v>
      </c>
      <c r="B3" s="1" t="s">
        <v>81</v>
      </c>
      <c r="C3" s="1" t="s">
        <v>142</v>
      </c>
      <c r="D3" s="1" t="s">
        <v>88</v>
      </c>
      <c r="E3" s="1" t="s">
        <v>143</v>
      </c>
      <c r="F3" s="1" t="s">
        <v>81</v>
      </c>
      <c r="G3" s="1" t="s">
        <v>144</v>
      </c>
      <c r="H3" s="1" t="s">
        <v>107</v>
      </c>
      <c r="I3" s="1" t="s">
        <v>145</v>
      </c>
      <c r="J3" s="1" t="s">
        <v>133</v>
      </c>
      <c r="K3" s="1" t="s">
        <v>145</v>
      </c>
      <c r="L3" s="1" t="s">
        <v>145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146</v>
      </c>
      <c r="S3" s="1" t="s">
        <v>73</v>
      </c>
      <c r="T3" s="1" t="s">
        <v>139</v>
      </c>
      <c r="U3" s="1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2022-04-24T02:41:46Z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eyJoZGlkIjoiZTg0NGZhMDVjY2FiYjIzZTc3ZjU5MWY2MWMxZGFjZmEifQ==</vt:lpwstr>
  </property>
  <property fmtid="{D5CDD505-2E9C-101B-9397-08002B2CF9AE}" pid="4" name="ICV">
    <vt:lpwstr>44843A1C53E24367B21D0F8CBC6796C6</vt:lpwstr>
  </property>
</Properties>
</file>