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<sst xmlns="http://schemas.openxmlformats.org/spreadsheetml/2006/main" count="256" uniqueCount="130">
  <si>
    <t>去哪儿网酒店预付对账单</t>
  </si>
  <si>
    <t>供应商名称：</t>
  </si>
  <si>
    <t>遇见时光</t>
  </si>
  <si>
    <t>结算周期：</t>
  </si>
  <si>
    <t>2022-04-22至2022-04-23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</si>
  <si>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</si>
  <si>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</si>
  <si>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</si>
  <si>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</si>
  <si>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</si>
  <si>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</si>
  <si>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</si>
  <si>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</si>
  <si>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</si>
  <si>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</si>
  <si>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</si>
  <si>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</si>
  <si>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</si>
  <si>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</si>
  <si>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</si>
  <si>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¥1,487.00</t>
  </si>
  <si>
    <t>¥194.00</t>
  </si>
  <si>
    <t>¥1,293.00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</si>
  <si>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</si>
  <si>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</si>
  <si>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</si>
  <si>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</si>
  <si>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</si>
  <si>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</si>
  <si>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</si>
  <si>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</si>
  <si>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</si>
  <si>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</si>
  <si>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</si>
  <si>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</si>
  <si>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</si>
  <si>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</si>
  <si>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</si>
  <si>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</si>
  <si>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</si>
  <si>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</si>
  <si>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</si>
  <si>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</si>
  <si>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</si>
  <si>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</si>
  <si>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</si>
  <si>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</si>
  <si>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</si>
  <si>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</si>
  <si>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</si>
  <si>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</si>
  <si>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</si>
  <si>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</si>
  <si>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</si>
  <si>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</si>
  <si>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</si>
  <si>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</si>
  <si>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</si>
  <si>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</si>
  <si>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</si>
  <si>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</si>
  <si>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</si>
  <si>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</si>
  <si>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</si>
  <si>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</si>
  <si>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</si>
  <si>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</si>
  <si>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</si>
  <si>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</si>
  <si>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102975411103</t>
  </si>
  <si>
    <t>酒店预付</t>
  </si>
  <si>
    <t>否</t>
  </si>
  <si>
    <t>普通</t>
  </si>
  <si>
    <t>266549945</t>
  </si>
  <si>
    <t>成都希尔顿酒店</t>
  </si>
  <si>
    <t>1616855</t>
  </si>
  <si>
    <t>陈宏宇</t>
  </si>
  <si>
    <t>2022-04-22</t>
  </si>
  <si>
    <t>2022-04-23</t>
  </si>
  <si>
    <t>豪华套房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</si>
  <si>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</si>
  <si>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</si>
  <si>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</si>
  <si>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</si>
  <si>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</si>
  <si>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</si>
  <si>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</si>
  <si>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</si>
  <si>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</si>
  <si>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</si>
  <si>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</si>
  <si>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</si>
  <si>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A220424104309481</t>
  </si>
  <si>
    <r>
      <t>总计：</t>
    </r>
    <r>
      <rPr>
        <sz val="10"/>
        <rFont val="Arial"/>
        <charset val="134"/>
      </rPr>
      <t>1293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</si>
  <si>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</si>
  <si>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</si>
  <si>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</si>
  <si>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</si>
  <si>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</si>
  <si>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</si>
  <si>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</si>
  <si>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</si>
  <si>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</si>
  <si>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</si>
  <si>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</si>
  <si>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</si>
  <si>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</si>
  <si>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</si>
  <si>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</si>
  <si>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</si>
  <si>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</si>
  <si>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102971354594</t>
  </si>
  <si>
    <t>2022-04-18</t>
  </si>
  <si>
    <t>2516178</t>
  </si>
  <si>
    <t>来住星辰酒店(成都春熙路店)</t>
  </si>
  <si>
    <t>巫嫚</t>
  </si>
  <si>
    <t>2022-04-19</t>
  </si>
  <si>
    <t>--</t>
  </si>
  <si>
    <t>405.00</t>
  </si>
  <si>
    <t>RMB</t>
  </si>
  <si>
    <t>0</t>
  </si>
  <si>
    <t>0.00</t>
  </si>
  <si>
    <t>龙卷风国内直连</t>
  </si>
  <si>
    <t>2213</t>
  </si>
  <si>
    <t>2022-04-18 13:48:55</t>
  </si>
  <si>
    <t>汇智国际旅游发展有限公司</t>
  </si>
  <si>
    <t>直连</t>
  </si>
  <si>
    <t>2520343</t>
  </si>
  <si>
    <t>1293.00</t>
  </si>
  <si>
    <t>2022-04-22 12:49:05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</si>
</sst>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7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8" borderId="13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1" fillId="24" borderId="15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3" fillId="30" borderId="16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79</v>
      </c>
      <c r="AF2" t="s">
        <v>80</v>
      </c>
      <c r="AG2" t="s">
        <v>71</v>
      </c>
      <c r="AH2" t="s">
        <v>19</v>
      </c>
    </row>
    <row r="3" customHeight="1" spans="1:32">
      <c r="A3" s="10" t="s">
        <v>81</v>
      </c>
      <c r="B3" s="10"/>
      <c r="C3" s="10" t="s">
        <v>82</v>
      </c>
      <c r="D3" s="10"/>
      <c r="E3" s="10"/>
      <c r="F3" s="10"/>
      <c r="G3" s="10" t="s">
        <v>82</v>
      </c>
      <c r="H3" s="10" t="s">
        <v>82</v>
      </c>
      <c r="I3" s="10" t="s">
        <v>82</v>
      </c>
      <c r="J3" s="10" t="s">
        <v>82</v>
      </c>
      <c r="K3" s="10" t="s">
        <v>82</v>
      </c>
      <c r="L3" s="10" t="s">
        <v>82</v>
      </c>
      <c r="M3" s="10" t="s">
        <v>82</v>
      </c>
      <c r="N3" s="10" t="s">
        <v>82</v>
      </c>
      <c r="O3" s="10" t="s">
        <v>82</v>
      </c>
      <c r="P3" s="10" t="s">
        <v>82</v>
      </c>
      <c r="Q3" s="10"/>
      <c r="R3" s="13" t="s">
        <v>20</v>
      </c>
      <c r="S3" s="13" t="s">
        <v>19</v>
      </c>
      <c r="T3" s="10" t="s">
        <v>82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82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</v>
      </c>
      <c r="B1" s="4" t="s">
        <v>84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85</v>
      </c>
      <c r="H1" s="4" t="s">
        <v>86</v>
      </c>
      <c r="I1" s="4" t="s">
        <v>13</v>
      </c>
      <c r="J1" s="4" t="s">
        <v>17</v>
      </c>
      <c r="K1" s="4" t="s">
        <v>18</v>
      </c>
      <c r="L1" s="9" t="s">
        <v>87</v>
      </c>
      <c r="M1" s="4" t="s">
        <v>88</v>
      </c>
      <c r="N1" s="4" t="s">
        <v>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91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1293</v>
      </c>
      <c r="E2" t="str">
        <f>VLOOKUP(A2,HOP!A:L,12,0)</f>
        <v>1293.00</v>
      </c>
      <c r="F2" t="str">
        <f>VLOOKUP(A2,HOP!A:C,3,0)</f>
        <v>2520343</v>
      </c>
      <c r="G2">
        <f>D2-E2</f>
        <v>0</v>
      </c>
      <c r="H2" t="str">
        <f>$H$1&amp;F2</f>
        <v>，2520343</v>
      </c>
      <c r="I2" t="str">
        <f>VLOOKUP(A2,HOP!A:U,21,0)</f>
        <v>直连</v>
      </c>
    </row>
    <row r="4" spans="4:4">
      <c r="D4" s="3">
        <f>SUM(D2:D3)</f>
        <v>1293</v>
      </c>
    </row>
    <row r="5" ht="14.25" spans="4:4">
      <c r="D5" s="8" t="s">
        <v>22</v>
      </c>
    </row>
    <row r="9" spans="1:1">
      <c r="A9" t="s">
        <v>92</v>
      </c>
    </row>
    <row r="10" spans="1:1">
      <c r="A10" s="5" t="s">
        <v>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1" sqref="$A1:$XFD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1">
      <c r="A1" s="2" t="s">
        <v>94</v>
      </c>
      <c r="B1" s="2" t="s">
        <v>95</v>
      </c>
      <c r="C1" s="2" t="s">
        <v>96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</row>
    <row r="2" s="1" customFormat="1" spans="1:21">
      <c r="A2" s="1" t="s">
        <v>111</v>
      </c>
      <c r="B2" s="1" t="s">
        <v>112</v>
      </c>
      <c r="C2" s="1" t="s">
        <v>113</v>
      </c>
      <c r="D2" s="1" t="s">
        <v>114</v>
      </c>
      <c r="E2" s="1" t="s">
        <v>115</v>
      </c>
      <c r="F2" s="1" t="s">
        <v>116</v>
      </c>
      <c r="G2" s="1" t="s">
        <v>77</v>
      </c>
      <c r="H2" s="1" t="s">
        <v>117</v>
      </c>
      <c r="I2" s="1" t="s">
        <v>118</v>
      </c>
      <c r="J2" s="1" t="s">
        <v>119</v>
      </c>
      <c r="K2" s="1" t="s">
        <v>118</v>
      </c>
      <c r="L2" s="1" t="s">
        <v>118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71</v>
      </c>
      <c r="T2" s="1" t="s">
        <v>125</v>
      </c>
      <c r="U2" s="1" t="s">
        <v>126</v>
      </c>
    </row>
    <row r="3" s="1" customFormat="1" spans="1:21">
      <c r="A3" s="1" t="s">
        <v>69</v>
      </c>
      <c r="B3" s="1" t="s">
        <v>77</v>
      </c>
      <c r="C3" s="1" t="s">
        <v>127</v>
      </c>
      <c r="D3" s="1" t="s">
        <v>74</v>
      </c>
      <c r="E3" s="1" t="s">
        <v>76</v>
      </c>
      <c r="F3" s="1" t="s">
        <v>77</v>
      </c>
      <c r="G3" s="1" t="s">
        <v>78</v>
      </c>
      <c r="H3" s="1" t="s">
        <v>117</v>
      </c>
      <c r="I3" s="1" t="s">
        <v>128</v>
      </c>
      <c r="J3" s="1" t="s">
        <v>119</v>
      </c>
      <c r="K3" s="1" t="s">
        <v>128</v>
      </c>
      <c r="L3" s="1" t="s">
        <v>128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129</v>
      </c>
      <c r="S3" s="1" t="s">
        <v>71</v>
      </c>
      <c r="T3" s="1" t="s">
        <v>125</v>
      </c>
      <c r="U3" s="1" t="s">
        <v>126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2022-04-24T02:41:37Z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commondata">
    <vt:lpwstr>eyJoZGlkIjoiZTg0NGZhMDVjY2FiYjIzZTc3ZjU5MWY2MWMxZGFjZmEifQ==</vt:lpwstr>
  </property>
  <property fmtid="{D5CDD505-2E9C-101B-9397-08002B2CF9AE}" pid="4" name="ICV">
    <vt:lpwstr>06E238947E1E4449A8F2C9DAC9D008DD</vt:lpwstr>
  </property>
</Properties>
</file>