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<sst xmlns="http://schemas.openxmlformats.org/spreadsheetml/2006/main" count="577" uniqueCount="254">
  <si>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</si>
  <si>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</si>
  <si>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</si>
  <si>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</si>
  <si>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</si>
  <si>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</si>
  <si>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</si>
  <si>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</si>
  <si>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</si>
  <si>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</si>
  <si>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</si>
  <si>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</si>
  <si>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</si>
  <si>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</si>
  <si>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</si>
  <si>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</si>
  <si>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</si>
  <si>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</si>
  <si>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</si>
  <si>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</si>
  <si>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</si>
  <si>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</si>
  <si>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</si>
  <si>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</si>
  <si>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</si>
  <si>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17726298800	</t>
  </si>
  <si>
    <t>Ctrip</t>
  </si>
  <si>
    <t>正常</t>
  </si>
  <si>
    <t>[加特林堡]法布里基溪畔度假酒店(The Brookside Resort by FairBridge)(39998670)</t>
  </si>
  <si>
    <t>标准间1特大床（河畔）&lt;不退款&gt;&lt;2人入住&gt;</t>
  </si>
  <si>
    <t>USD</t>
  </si>
  <si>
    <t>Shuman/Susan J</t>
  </si>
  <si>
    <t>CA5326220423USD</t>
  </si>
  <si>
    <t>未提现</t>
  </si>
  <si>
    <t>携程开票</t>
  </si>
  <si>
    <t xml:space="preserve">2486026	</t>
  </si>
  <si>
    <t xml:space="preserve">380335	</t>
  </si>
  <si>
    <t xml:space="preserve">17751366314	</t>
  </si>
  <si>
    <t>[斯塔翰]斯塔翰村酒店(Strahan Village)(37206410)</t>
  </si>
  <si>
    <t>山顶标准房&lt;不退款&gt;&lt;2人入住&gt;</t>
  </si>
  <si>
    <t>James/Brendan</t>
  </si>
  <si>
    <t xml:space="preserve">2494194	</t>
  </si>
  <si>
    <t xml:space="preserve">EXP-1918893694	</t>
  </si>
  <si>
    <t xml:space="preserve">17796400327	</t>
  </si>
  <si>
    <t>[帕赛市]马尼拉喜来得酒店(The Heritage Hotel Manila)(40721492)</t>
  </si>
  <si>
    <t>豪华双人房&lt;不退款&gt;&lt;2人入住&gt;</t>
  </si>
  <si>
    <t>BALUETA/GEMMA,Belga Jr/Domingo</t>
  </si>
  <si>
    <t xml:space="preserve">2508270	</t>
  </si>
  <si>
    <t xml:space="preserve">	</t>
  </si>
  <si>
    <t xml:space="preserve">17796509413	</t>
  </si>
  <si>
    <t>[好莱坞]激流海滨酒店(Riptide Oceanfront Hotel)(40092551)</t>
  </si>
  <si>
    <t>客房1张大床（海滨）&lt;不退款&gt;&lt;2人入住&gt;</t>
  </si>
  <si>
    <t>Lundquist/John P.</t>
  </si>
  <si>
    <t xml:space="preserve">EXP-1924753780	</t>
  </si>
  <si>
    <t xml:space="preserve">17804057348	</t>
  </si>
  <si>
    <t>[博尔德]博尔德千禧丰盛之家酒店(Millennium Harvest House Boulder)(38635741)</t>
  </si>
  <si>
    <t>标准特大床房&lt;不退款&gt;&lt;2人入住&gt;</t>
  </si>
  <si>
    <t>Royval/Barbara</t>
  </si>
  <si>
    <t xml:space="preserve">2511551	</t>
  </si>
  <si>
    <t xml:space="preserve">4186VW1EU	</t>
  </si>
  <si>
    <t xml:space="preserve">17811941943	</t>
  </si>
  <si>
    <t>[那不勒斯]千禧黄金大酒店(Millennium Gold Hotel)(39050956)</t>
  </si>
  <si>
    <t>双人床房&lt;2人入住&gt;&lt;不退款&gt;&lt;早餐&gt;</t>
  </si>
  <si>
    <t>ALAMBRE/JOSE ANTONIO,ZHAN/YONGQIAO</t>
  </si>
  <si>
    <t xml:space="preserve">2514293	</t>
  </si>
  <si>
    <t xml:space="preserve">C03988432	</t>
  </si>
  <si>
    <t xml:space="preserve">17815363166	</t>
  </si>
  <si>
    <t>[胡志明市]GK中心大酒店(GK Central Hotel)(37207331)</t>
  </si>
  <si>
    <t>豪华双床房&lt;不退款&gt;&lt;2人入住&gt;</t>
  </si>
  <si>
    <t>Moc/Mu trung</t>
  </si>
  <si>
    <t xml:space="preserve">1927439958	</t>
  </si>
  <si>
    <t xml:space="preserve">17818953559	</t>
  </si>
  <si>
    <t>[加的夫]加的夫行政公寓(Cardiff Executive Apartments)(48041569)</t>
  </si>
  <si>
    <t>公寓, 1 间卧室, 按摩浴缸&lt;不退款&gt;&lt;2人入住&gt;</t>
  </si>
  <si>
    <t>Jung/SeungYeon,Jung/SeungYeon</t>
  </si>
  <si>
    <t xml:space="preserve">2517073	</t>
  </si>
  <si>
    <t xml:space="preserve">EXP-1927580844	</t>
  </si>
  <si>
    <t xml:space="preserve">17819341040	</t>
  </si>
  <si>
    <t>[圣奥古斯丁]庞塞圣奥古斯丁汽车旅馆(The Ponce St. Augustine Hotel)(39039147)</t>
  </si>
  <si>
    <t>特大床房&lt;不退款&gt;&lt;2人入住&gt;</t>
  </si>
  <si>
    <t>Rosewood/Laura</t>
  </si>
  <si>
    <t xml:space="preserve">EXP-1927795572	</t>
  </si>
  <si>
    <t xml:space="preserve">17820892188	</t>
  </si>
  <si>
    <t>[兰贝斯区]伦敦丽亭滨河酒店(Park Plaza London Riverbank)(37203460)</t>
  </si>
  <si>
    <t>高级双人房&lt;不退款&gt;&lt;2人入住&gt;</t>
  </si>
  <si>
    <t>LI/Mingyinfeng,Liu/Yijiang</t>
  </si>
  <si>
    <t xml:space="preserve">2518091	</t>
  </si>
  <si>
    <t xml:space="preserve">16726305646	</t>
  </si>
  <si>
    <t>调整</t>
  </si>
  <si>
    <t>[纽约]纽约千禧联合国酒店(Millennium Hilton One UN)(37201378)</t>
  </si>
  <si>
    <t>两卧室套房&lt;不退款&gt;&lt;2人入住&gt;</t>
  </si>
  <si>
    <t>CUARTEROS/CLAIRE ANN</t>
  </si>
  <si>
    <t xml:space="preserve">2287800	</t>
  </si>
  <si>
    <t xml:space="preserve">Acknowledged	</t>
  </si>
  <si>
    <t xml:space="preserve">17698950034	</t>
  </si>
  <si>
    <t>[巴黎]巴黎努维尔酒店(Nouvel Hôtel Paris)(39618049)</t>
  </si>
  <si>
    <t>标准双人间&lt;不退款&gt;&lt;2人入住&gt;</t>
  </si>
  <si>
    <t>Hennaut/Marianne</t>
  </si>
  <si>
    <t>CA5326220424USD</t>
  </si>
  <si>
    <t xml:space="preserve">2478760	</t>
  </si>
  <si>
    <t xml:space="preserve">1913039488	</t>
  </si>
  <si>
    <t xml:space="preserve">17797502190	</t>
  </si>
  <si>
    <t>[哥本哈根]哥本哈根机场丽柏酒店(Park Inn by Radisson Copenhagen Airport)(37245057)</t>
  </si>
  <si>
    <t>标准大床房&lt;不退款&gt;&lt;2人入住&gt;</t>
  </si>
  <si>
    <t>Vaupel/Carsten</t>
  </si>
  <si>
    <t xml:space="preserve">2508948	</t>
  </si>
  <si>
    <t xml:space="preserve">17804036239	</t>
  </si>
  <si>
    <t>[null](39596382)</t>
  </si>
  <si>
    <t xml:space="preserve">17819305209	</t>
  </si>
  <si>
    <t>Whitehead/Louis</t>
  </si>
  <si>
    <t xml:space="preserve">17820731427	</t>
  </si>
  <si>
    <t>[Pekiringan]井里汶瑞士贝尔酒店(Swiss-Belhotel Cirebon)(39617680)</t>
  </si>
  <si>
    <t>高级豪华双人标准间&lt;不退款&gt;&lt;2人入住&gt;</t>
  </si>
  <si>
    <t>sulaiman/andreas febrianto</t>
  </si>
  <si>
    <t xml:space="preserve">17826542201	</t>
  </si>
  <si>
    <t>[翁弗勒尔]普瑞米尔翁弗勒尔经典酒店(Premiere Classe Honfleur)(39684062)</t>
  </si>
  <si>
    <t>Sejourne/Marina</t>
  </si>
  <si>
    <t xml:space="preserve">33555UC000664	</t>
  </si>
  <si>
    <t>，</t>
  </si>
  <si>
    <t>本期收回2023.22元</t>
  </si>
  <si>
    <t>A220424100137481</t>
  </si>
  <si>
    <t>USD / HKD 当前参考汇率: 7.84664</t>
  </si>
  <si>
    <t>总计：4185.22 USD/
32839.91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</si>
  <si>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</si>
  <si>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</si>
  <si>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</si>
  <si>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</si>
  <si>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</si>
  <si>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</si>
  <si>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</si>
  <si>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</si>
  <si>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</si>
  <si>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</si>
  <si>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</si>
  <si>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</si>
  <si>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</si>
  <si>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</si>
  <si>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</si>
  <si>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</si>
  <si>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</si>
  <si>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</si>
  <si>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2022-03-22</t>
  </si>
  <si>
    <t>2478760</t>
  </si>
  <si>
    <t>巴黎努维尔酒店</t>
  </si>
  <si>
    <t>Hennaut Marianne</t>
  </si>
  <si>
    <t>2022-04-20</t>
  </si>
  <si>
    <t>2022-04-21</t>
  </si>
  <si>
    <t>退房日周结</t>
  </si>
  <si>
    <t>802.54</t>
  </si>
  <si>
    <t>126.00</t>
  </si>
  <si>
    <t>0</t>
  </si>
  <si>
    <t>0.00</t>
  </si>
  <si>
    <t>携程盛景国际直连</t>
  </si>
  <si>
    <t>01.010677</t>
  </si>
  <si>
    <t>2022-03-22 23:24:03</t>
  </si>
  <si>
    <t>否</t>
  </si>
  <si>
    <t>汇智国际旅游发展有限公司</t>
  </si>
  <si>
    <t>直连</t>
  </si>
  <si>
    <t>2022-03-28</t>
  </si>
  <si>
    <t>2486026</t>
  </si>
  <si>
    <t>法布里基溪畔度假村</t>
  </si>
  <si>
    <t>Shuman Susan J</t>
  </si>
  <si>
    <t>2022-04-17</t>
  </si>
  <si>
    <t>1722.47</t>
  </si>
  <si>
    <t>270.00</t>
  </si>
  <si>
    <t>2022-03-28 02:59:40</t>
  </si>
  <si>
    <t>2022-04-02</t>
  </si>
  <si>
    <t>2494194</t>
  </si>
  <si>
    <t>斯塔翰村酒店</t>
  </si>
  <si>
    <t>James Brendan</t>
  </si>
  <si>
    <t>2022-04-19</t>
  </si>
  <si>
    <t>720.48</t>
  </si>
  <si>
    <t>113.00</t>
  </si>
  <si>
    <t>2022-04-02 12:31:41</t>
  </si>
  <si>
    <t>2022-04-13</t>
  </si>
  <si>
    <t>2508270</t>
  </si>
  <si>
    <t>马尼拉喜来得酒店</t>
  </si>
  <si>
    <t>BALUETA GEMMA,Belga Jr Domingo</t>
  </si>
  <si>
    <t>599.72</t>
  </si>
  <si>
    <t>94.00</t>
  </si>
  <si>
    <t>2022-04-13 02:13:03</t>
  </si>
  <si>
    <t>2508338</t>
  </si>
  <si>
    <t>Riptide Oceanfront Hotel</t>
  </si>
  <si>
    <t>Lundquist John P.</t>
  </si>
  <si>
    <t>1563.10</t>
  </si>
  <si>
    <t>245.00</t>
  </si>
  <si>
    <t>2022-04-13 05:28:23</t>
  </si>
  <si>
    <t>2508948</t>
  </si>
  <si>
    <t>哥本哈根机场丽柏酒店</t>
  </si>
  <si>
    <t>Vaupel Carsten</t>
  </si>
  <si>
    <t>727.32</t>
  </si>
  <si>
    <t>114.00</t>
  </si>
  <si>
    <t>2022-04-13 14:27:27</t>
  </si>
  <si>
    <t>2022-04-15</t>
  </si>
  <si>
    <t>2511548</t>
  </si>
  <si>
    <t>西雅图－博瑟尔－峡谷公园美国长住酒店</t>
  </si>
  <si>
    <t>Cintron Karlika</t>
  </si>
  <si>
    <t>734.97</t>
  </si>
  <si>
    <t>115.00</t>
  </si>
  <si>
    <t>2022-04-15 07:20:34</t>
  </si>
  <si>
    <t>2511551</t>
  </si>
  <si>
    <t>博尔德千禧丰盛之家酒店</t>
  </si>
  <si>
    <t>Royval Barbara</t>
  </si>
  <si>
    <t>703.01</t>
  </si>
  <si>
    <t>110.00</t>
  </si>
  <si>
    <t>2022-04-15 07:51:42</t>
  </si>
  <si>
    <t>2514293</t>
  </si>
  <si>
    <t>千禧黄金大酒店</t>
  </si>
  <si>
    <t>ALAMBRE JOSE ANTONIO,ZHAN YONGQIAO</t>
  </si>
  <si>
    <t>2022-04-18</t>
  </si>
  <si>
    <t>1641.07</t>
  </si>
  <si>
    <t>257.00</t>
  </si>
  <si>
    <t>2022-04-17 02:22:19</t>
  </si>
  <si>
    <t>2516607</t>
  </si>
  <si>
    <t>GK中心大酒店</t>
  </si>
  <si>
    <t>Moc Mu trung</t>
  </si>
  <si>
    <t>159.64</t>
  </si>
  <si>
    <t>25.00</t>
  </si>
  <si>
    <t>2022-04-18 18:23:16</t>
  </si>
  <si>
    <t>2517073</t>
  </si>
  <si>
    <t>卡迪夫行政公寓</t>
  </si>
  <si>
    <t>Jung SeungYeon,Jung SeungYeon</t>
  </si>
  <si>
    <t>472.53</t>
  </si>
  <si>
    <t>74.00</t>
  </si>
  <si>
    <t>2022-04-19 00:42:46</t>
  </si>
  <si>
    <t>2517193</t>
  </si>
  <si>
    <t>伦敦丽亭滨河酒店</t>
  </si>
  <si>
    <t>Whitehead Louis</t>
  </si>
  <si>
    <t>1333.80</t>
  </si>
  <si>
    <t>209.00</t>
  </si>
  <si>
    <t>2022-04-19 06:02:03</t>
  </si>
  <si>
    <t>2517211</t>
  </si>
  <si>
    <t>庞塞圣奥古斯丁汽车旅馆</t>
  </si>
  <si>
    <t>Rosewood Laura</t>
  </si>
  <si>
    <t>778.58</t>
  </si>
  <si>
    <t>122.00</t>
  </si>
  <si>
    <t>2022-04-19 07:19:37</t>
  </si>
  <si>
    <t>2517988</t>
  </si>
  <si>
    <t>井里汶瑞士贝尔酒店</t>
  </si>
  <si>
    <t>sulaiman andreas febrianto</t>
  </si>
  <si>
    <t>248.89</t>
  </si>
  <si>
    <t>39.00</t>
  </si>
  <si>
    <t>2022-04-19 17:32:16</t>
  </si>
  <si>
    <t>2518091</t>
  </si>
  <si>
    <t>LI Mingyinfeng,Liu Yijiang</t>
  </si>
  <si>
    <t>1263.60</t>
  </si>
  <si>
    <t>198.00</t>
  </si>
  <si>
    <t>2022-04-19 18:33:46</t>
  </si>
  <si>
    <t>2519153</t>
  </si>
  <si>
    <t>普瑞米尔翁弗勒尔经典酒店</t>
  </si>
  <si>
    <t>Sejourne Marina</t>
  </si>
  <si>
    <t>326.81</t>
  </si>
  <si>
    <t>51.00</t>
  </si>
  <si>
    <t>2022-04-20 22:43:30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</si>
</sst>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35</xdr:col>
      <xdr:colOff>390525</xdr:colOff>
      <xdr:row>40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58425" y="171450"/>
          <a:ext cx="14792325" cy="683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13</xdr:col>
      <xdr:colOff>523875</xdr:colOff>
      <xdr:row>71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43500"/>
          <a:ext cx="10096500" cy="7181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44668</v>
      </c>
      <c r="G2" s="6">
        <v>44671</v>
      </c>
      <c r="H2" s="4">
        <v>1</v>
      </c>
      <c r="I2" s="4">
        <v>3</v>
      </c>
      <c r="J2" s="4">
        <v>3</v>
      </c>
      <c r="K2" s="4" t="s">
        <v>30</v>
      </c>
      <c r="L2" s="4">
        <v>270</v>
      </c>
      <c r="M2" s="4">
        <v>270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44648</v>
      </c>
      <c r="S2" s="6">
        <v>44674</v>
      </c>
      <c r="T2" s="4" t="s">
        <v>34</v>
      </c>
      <c r="U2" s="4">
        <v>270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44670</v>
      </c>
      <c r="G3" s="6">
        <v>44671</v>
      </c>
      <c r="H3" s="4">
        <v>1</v>
      </c>
      <c r="I3" s="4">
        <v>1</v>
      </c>
      <c r="J3" s="4">
        <v>1</v>
      </c>
      <c r="K3" s="4" t="s">
        <v>30</v>
      </c>
      <c r="L3" s="4">
        <v>113</v>
      </c>
      <c r="M3" s="4">
        <v>113</v>
      </c>
      <c r="N3" s="4" t="s">
        <v>40</v>
      </c>
      <c r="O3" s="4" t="s">
        <v>32</v>
      </c>
      <c r="P3" s="4" t="s">
        <v>33</v>
      </c>
      <c r="Q3" s="4">
        <v>0</v>
      </c>
      <c r="R3" s="7">
        <v>44653</v>
      </c>
      <c r="S3" s="6">
        <v>44674</v>
      </c>
      <c r="T3" s="4" t="s">
        <v>34</v>
      </c>
      <c r="U3" s="4">
        <v>113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44670</v>
      </c>
      <c r="G4" s="6">
        <v>44671</v>
      </c>
      <c r="H4" s="4">
        <v>1</v>
      </c>
      <c r="I4" s="4">
        <v>1</v>
      </c>
      <c r="J4" s="4">
        <v>1</v>
      </c>
      <c r="K4" s="4" t="s">
        <v>30</v>
      </c>
      <c r="L4" s="4">
        <v>94</v>
      </c>
      <c r="M4" s="4">
        <v>94</v>
      </c>
      <c r="N4" s="4" t="s">
        <v>46</v>
      </c>
      <c r="O4" s="4" t="s">
        <v>32</v>
      </c>
      <c r="P4" s="4" t="s">
        <v>33</v>
      </c>
      <c r="Q4" s="4">
        <v>0</v>
      </c>
      <c r="R4" s="7">
        <v>44664</v>
      </c>
      <c r="S4" s="6">
        <v>44674</v>
      </c>
      <c r="T4" s="4" t="s">
        <v>34</v>
      </c>
      <c r="U4" s="4">
        <v>94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44670</v>
      </c>
      <c r="G5" s="6">
        <v>44671</v>
      </c>
      <c r="H5" s="4">
        <v>1</v>
      </c>
      <c r="I5" s="4">
        <v>1</v>
      </c>
      <c r="J5" s="4">
        <v>1</v>
      </c>
      <c r="K5" s="4" t="s">
        <v>30</v>
      </c>
      <c r="L5" s="4">
        <v>245</v>
      </c>
      <c r="M5" s="4">
        <v>245</v>
      </c>
      <c r="N5" s="4" t="s">
        <v>52</v>
      </c>
      <c r="O5" s="4" t="s">
        <v>32</v>
      </c>
      <c r="P5" s="4" t="s">
        <v>33</v>
      </c>
      <c r="Q5" s="4">
        <v>0</v>
      </c>
      <c r="R5" s="7">
        <v>44664</v>
      </c>
      <c r="S5" s="6">
        <v>44674</v>
      </c>
      <c r="T5" s="4" t="s">
        <v>34</v>
      </c>
      <c r="U5" s="4">
        <v>245</v>
      </c>
      <c r="V5" s="4">
        <v>0</v>
      </c>
      <c r="W5" s="4">
        <v>0</v>
      </c>
      <c r="X5" s="4" t="s">
        <v>48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44670</v>
      </c>
      <c r="G6" s="6">
        <v>44671</v>
      </c>
      <c r="H6" s="4">
        <v>1</v>
      </c>
      <c r="I6" s="4">
        <v>1</v>
      </c>
      <c r="J6" s="4">
        <v>1</v>
      </c>
      <c r="K6" s="4" t="s">
        <v>30</v>
      </c>
      <c r="L6" s="4">
        <v>110</v>
      </c>
      <c r="M6" s="4">
        <v>110</v>
      </c>
      <c r="N6" s="4" t="s">
        <v>57</v>
      </c>
      <c r="O6" s="4" t="s">
        <v>32</v>
      </c>
      <c r="P6" s="4" t="s">
        <v>33</v>
      </c>
      <c r="Q6" s="4">
        <v>0</v>
      </c>
      <c r="R6" s="7">
        <v>44666</v>
      </c>
      <c r="S6" s="6">
        <v>44674</v>
      </c>
      <c r="T6" s="4" t="s">
        <v>34</v>
      </c>
      <c r="U6" s="4">
        <v>110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44669</v>
      </c>
      <c r="G7" s="6">
        <v>44671</v>
      </c>
      <c r="H7" s="4">
        <v>1</v>
      </c>
      <c r="I7" s="4">
        <v>2</v>
      </c>
      <c r="J7" s="4">
        <v>2</v>
      </c>
      <c r="K7" s="4" t="s">
        <v>30</v>
      </c>
      <c r="L7" s="4">
        <v>257</v>
      </c>
      <c r="M7" s="4">
        <v>257</v>
      </c>
      <c r="N7" s="4" t="s">
        <v>63</v>
      </c>
      <c r="O7" s="4" t="s">
        <v>32</v>
      </c>
      <c r="P7" s="4" t="s">
        <v>33</v>
      </c>
      <c r="Q7" s="4">
        <v>0</v>
      </c>
      <c r="R7" s="7">
        <v>44668</v>
      </c>
      <c r="S7" s="6">
        <v>44674</v>
      </c>
      <c r="T7" s="4" t="s">
        <v>34</v>
      </c>
      <c r="U7" s="4">
        <v>257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44670</v>
      </c>
      <c r="G8" s="6">
        <v>44671</v>
      </c>
      <c r="H8" s="4">
        <v>1</v>
      </c>
      <c r="I8" s="4">
        <v>1</v>
      </c>
      <c r="J8" s="4">
        <v>1</v>
      </c>
      <c r="K8" s="4" t="s">
        <v>30</v>
      </c>
      <c r="L8" s="4">
        <v>25</v>
      </c>
      <c r="M8" s="4">
        <v>25</v>
      </c>
      <c r="N8" s="4" t="s">
        <v>69</v>
      </c>
      <c r="O8" s="4" t="s">
        <v>32</v>
      </c>
      <c r="P8" s="4" t="s">
        <v>33</v>
      </c>
      <c r="Q8" s="4">
        <v>0</v>
      </c>
      <c r="R8" s="7">
        <v>44669</v>
      </c>
      <c r="S8" s="6">
        <v>44674</v>
      </c>
      <c r="T8" s="4" t="s">
        <v>34</v>
      </c>
      <c r="U8" s="4">
        <v>25</v>
      </c>
      <c r="V8" s="4">
        <v>0</v>
      </c>
      <c r="W8" s="4">
        <v>0</v>
      </c>
      <c r="X8" s="4" t="s">
        <v>48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44670</v>
      </c>
      <c r="G9" s="6">
        <v>44671</v>
      </c>
      <c r="H9" s="4">
        <v>1</v>
      </c>
      <c r="I9" s="4">
        <v>1</v>
      </c>
      <c r="J9" s="4">
        <v>1</v>
      </c>
      <c r="K9" s="4" t="s">
        <v>30</v>
      </c>
      <c r="L9" s="4">
        <v>74</v>
      </c>
      <c r="M9" s="4">
        <v>74</v>
      </c>
      <c r="N9" s="4" t="s">
        <v>74</v>
      </c>
      <c r="O9" s="4" t="s">
        <v>32</v>
      </c>
      <c r="P9" s="4" t="s">
        <v>33</v>
      </c>
      <c r="Q9" s="4">
        <v>0</v>
      </c>
      <c r="R9" s="7">
        <v>44670</v>
      </c>
      <c r="S9" s="6">
        <v>44674</v>
      </c>
      <c r="T9" s="4" t="s">
        <v>34</v>
      </c>
      <c r="U9" s="4">
        <v>74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44670</v>
      </c>
      <c r="G10" s="6">
        <v>44671</v>
      </c>
      <c r="H10" s="4">
        <v>1</v>
      </c>
      <c r="I10" s="4">
        <v>1</v>
      </c>
      <c r="J10" s="4">
        <v>1</v>
      </c>
      <c r="K10" s="4" t="s">
        <v>30</v>
      </c>
      <c r="L10" s="4">
        <v>122</v>
      </c>
      <c r="M10" s="4">
        <v>122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44670</v>
      </c>
      <c r="S10" s="6">
        <v>44674</v>
      </c>
      <c r="T10" s="4" t="s">
        <v>34</v>
      </c>
      <c r="U10" s="4">
        <v>122</v>
      </c>
      <c r="V10" s="4">
        <v>0</v>
      </c>
      <c r="W10" s="4">
        <v>0</v>
      </c>
      <c r="X10" s="4" t="s">
        <v>48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44670</v>
      </c>
      <c r="G11" s="6">
        <v>44671</v>
      </c>
      <c r="H11" s="4">
        <v>1</v>
      </c>
      <c r="I11" s="4">
        <v>1</v>
      </c>
      <c r="J11" s="4">
        <v>1</v>
      </c>
      <c r="K11" s="4" t="s">
        <v>30</v>
      </c>
      <c r="L11" s="4">
        <v>198</v>
      </c>
      <c r="M11" s="4">
        <v>198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44670</v>
      </c>
      <c r="S11" s="6">
        <v>44674</v>
      </c>
      <c r="T11" s="4" t="s">
        <v>34</v>
      </c>
      <c r="U11" s="4">
        <v>198</v>
      </c>
      <c r="V11" s="4">
        <v>0</v>
      </c>
      <c r="W11" s="4">
        <v>0</v>
      </c>
      <c r="X11" s="4" t="s">
        <v>86</v>
      </c>
      <c r="Y11" s="4" t="s">
        <v>48</v>
      </c>
    </row>
    <row r="12" s="4" customFormat="1" spans="1:25">
      <c r="A12" s="4" t="s">
        <v>87</v>
      </c>
      <c r="B12" s="4" t="s">
        <v>26</v>
      </c>
      <c r="C12" s="4" t="s">
        <v>88</v>
      </c>
      <c r="D12" s="4" t="s">
        <v>89</v>
      </c>
      <c r="E12" s="4" t="s">
        <v>90</v>
      </c>
      <c r="F12" s="6">
        <v>44527</v>
      </c>
      <c r="G12" s="6">
        <v>44528</v>
      </c>
      <c r="H12" s="4">
        <v>1</v>
      </c>
      <c r="I12" s="4">
        <v>1</v>
      </c>
      <c r="J12" s="4">
        <v>1</v>
      </c>
      <c r="K12" s="4" t="s">
        <v>30</v>
      </c>
      <c r="L12" s="4">
        <v>2023.22</v>
      </c>
      <c r="M12" s="4">
        <v>2023.22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44502.6003125</v>
      </c>
      <c r="S12" s="6">
        <v>44674</v>
      </c>
      <c r="T12" s="4" t="s">
        <v>34</v>
      </c>
      <c r="U12" s="4">
        <v>2023.22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44671</v>
      </c>
      <c r="G13" s="6">
        <v>44672</v>
      </c>
      <c r="H13" s="4">
        <v>1</v>
      </c>
      <c r="I13" s="4">
        <v>1</v>
      </c>
      <c r="J13" s="4">
        <v>1</v>
      </c>
      <c r="K13" s="4" t="s">
        <v>30</v>
      </c>
      <c r="L13" s="4">
        <v>126</v>
      </c>
      <c r="M13" s="4">
        <v>126</v>
      </c>
      <c r="N13" s="4" t="s">
        <v>97</v>
      </c>
      <c r="O13" s="4" t="s">
        <v>98</v>
      </c>
      <c r="P13" s="4" t="s">
        <v>33</v>
      </c>
      <c r="Q13" s="4">
        <v>0</v>
      </c>
      <c r="R13" s="7">
        <v>44642</v>
      </c>
      <c r="S13" s="6">
        <v>44675</v>
      </c>
      <c r="T13" s="4" t="s">
        <v>34</v>
      </c>
      <c r="U13" s="4">
        <v>126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44671</v>
      </c>
      <c r="G14" s="6">
        <v>44672</v>
      </c>
      <c r="H14" s="4">
        <v>1</v>
      </c>
      <c r="I14" s="4">
        <v>1</v>
      </c>
      <c r="J14" s="4">
        <v>1</v>
      </c>
      <c r="K14" s="4" t="s">
        <v>30</v>
      </c>
      <c r="L14" s="4">
        <v>114</v>
      </c>
      <c r="M14" s="4">
        <v>114</v>
      </c>
      <c r="N14" s="4" t="s">
        <v>104</v>
      </c>
      <c r="O14" s="4" t="s">
        <v>98</v>
      </c>
      <c r="P14" s="4" t="s">
        <v>33</v>
      </c>
      <c r="Q14" s="4">
        <v>0</v>
      </c>
      <c r="R14" s="7">
        <v>44664</v>
      </c>
      <c r="S14" s="6">
        <v>44675</v>
      </c>
      <c r="T14" s="4" t="s">
        <v>34</v>
      </c>
      <c r="U14" s="4">
        <v>114</v>
      </c>
      <c r="V14" s="4">
        <v>0</v>
      </c>
      <c r="W14" s="4">
        <v>0</v>
      </c>
      <c r="X14" s="4" t="s">
        <v>105</v>
      </c>
      <c r="Y14" s="4" t="s">
        <v>48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/>
      <c r="F15" s="6">
        <v>44671</v>
      </c>
      <c r="G15" s="6">
        <v>44672</v>
      </c>
      <c r="H15" s="4">
        <v>0</v>
      </c>
      <c r="I15" s="4">
        <v>1</v>
      </c>
      <c r="J15" s="4">
        <v>0</v>
      </c>
      <c r="K15" s="4" t="s">
        <v>30</v>
      </c>
      <c r="L15" s="4">
        <v>115</v>
      </c>
      <c r="M15" s="4">
        <v>115</v>
      </c>
      <c r="N15" s="4"/>
      <c r="O15" s="4" t="s">
        <v>98</v>
      </c>
      <c r="P15" s="4" t="s">
        <v>33</v>
      </c>
      <c r="Q15" s="4">
        <v>0</v>
      </c>
      <c r="R15" s="7">
        <v>44666</v>
      </c>
      <c r="S15" s="6">
        <v>44675</v>
      </c>
      <c r="T15" s="4" t="s">
        <v>34</v>
      </c>
      <c r="U15" s="4">
        <v>115</v>
      </c>
      <c r="V15" s="4">
        <v>0</v>
      </c>
      <c r="W15" s="4">
        <v>0</v>
      </c>
      <c r="X15" s="4" t="s">
        <v>48</v>
      </c>
      <c r="Y15" s="4" t="s">
        <v>48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44671</v>
      </c>
      <c r="G16" s="6">
        <v>44672</v>
      </c>
      <c r="H16" s="4">
        <v>1</v>
      </c>
      <c r="I16" s="4">
        <v>1</v>
      </c>
      <c r="J16" s="4">
        <v>1</v>
      </c>
      <c r="K16" s="4" t="s">
        <v>30</v>
      </c>
      <c r="L16" s="4">
        <v>209</v>
      </c>
      <c r="M16" s="4">
        <v>209</v>
      </c>
      <c r="N16" s="4" t="s">
        <v>109</v>
      </c>
      <c r="O16" s="4" t="s">
        <v>98</v>
      </c>
      <c r="P16" s="4" t="s">
        <v>33</v>
      </c>
      <c r="Q16" s="4">
        <v>0</v>
      </c>
      <c r="R16" s="7">
        <v>44670</v>
      </c>
      <c r="S16" s="6">
        <v>44675</v>
      </c>
      <c r="T16" s="4" t="s">
        <v>34</v>
      </c>
      <c r="U16" s="4">
        <v>209</v>
      </c>
      <c r="V16" s="4">
        <v>0</v>
      </c>
      <c r="W16" s="4">
        <v>0</v>
      </c>
      <c r="X16" s="4" t="s">
        <v>48</v>
      </c>
      <c r="Y16" s="4" t="s">
        <v>48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44671</v>
      </c>
      <c r="G17" s="6">
        <v>44672</v>
      </c>
      <c r="H17" s="4">
        <v>1</v>
      </c>
      <c r="I17" s="4">
        <v>1</v>
      </c>
      <c r="J17" s="4">
        <v>1</v>
      </c>
      <c r="K17" s="4" t="s">
        <v>30</v>
      </c>
      <c r="L17" s="4">
        <v>39</v>
      </c>
      <c r="M17" s="4">
        <v>39</v>
      </c>
      <c r="N17" s="4" t="s">
        <v>113</v>
      </c>
      <c r="O17" s="4" t="s">
        <v>98</v>
      </c>
      <c r="P17" s="4" t="s">
        <v>33</v>
      </c>
      <c r="Q17" s="4">
        <v>0</v>
      </c>
      <c r="R17" s="7">
        <v>44670</v>
      </c>
      <c r="S17" s="6">
        <v>44675</v>
      </c>
      <c r="T17" s="4" t="s">
        <v>34</v>
      </c>
      <c r="U17" s="4">
        <v>39</v>
      </c>
      <c r="V17" s="4">
        <v>0</v>
      </c>
      <c r="W17" s="4">
        <v>0</v>
      </c>
      <c r="X17" s="4" t="s">
        <v>48</v>
      </c>
      <c r="Y17" s="4" t="s">
        <v>48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103</v>
      </c>
      <c r="F18" s="6">
        <v>44671</v>
      </c>
      <c r="G18" s="6">
        <v>44672</v>
      </c>
      <c r="H18" s="4">
        <v>1</v>
      </c>
      <c r="I18" s="4">
        <v>1</v>
      </c>
      <c r="J18" s="4">
        <v>1</v>
      </c>
      <c r="K18" s="4" t="s">
        <v>30</v>
      </c>
      <c r="L18" s="4">
        <v>51</v>
      </c>
      <c r="M18" s="4">
        <v>51</v>
      </c>
      <c r="N18" s="4" t="s">
        <v>116</v>
      </c>
      <c r="O18" s="4" t="s">
        <v>98</v>
      </c>
      <c r="P18" s="4" t="s">
        <v>33</v>
      </c>
      <c r="Q18" s="4">
        <v>0</v>
      </c>
      <c r="R18" s="7">
        <v>44671</v>
      </c>
      <c r="S18" s="6">
        <v>44675</v>
      </c>
      <c r="T18" s="4" t="s">
        <v>34</v>
      </c>
      <c r="U18" s="4">
        <v>51</v>
      </c>
      <c r="V18" s="4">
        <v>0</v>
      </c>
      <c r="W18" s="4">
        <v>0</v>
      </c>
      <c r="X18" s="4" t="s">
        <v>48</v>
      </c>
      <c r="Y18" s="4" t="s">
        <v>117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13" workbookViewId="0">
      <selection activeCell="A31" sqref="A31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</v>
      </c>
    </row>
    <row r="2" s="4" customFormat="1" spans="1:9">
      <c r="A2" s="5">
        <v>17726298800</v>
      </c>
      <c r="B2" s="6">
        <v>44668</v>
      </c>
      <c r="C2" s="6">
        <v>44671</v>
      </c>
      <c r="D2" s="4">
        <v>270</v>
      </c>
      <c r="E2" s="4" t="str">
        <f>VLOOKUP(A2,HOP!A:L,12,0)</f>
        <v>270.00</v>
      </c>
      <c r="F2" s="4" t="str">
        <f>VLOOKUP(A2,HOP!A:C,3,0)</f>
        <v>2486026</v>
      </c>
      <c r="G2" s="4">
        <f>D2-E2</f>
        <v>0</v>
      </c>
      <c r="H2" s="4" t="str">
        <f>$H$1&amp;F2</f>
        <v>，2486026</v>
      </c>
      <c r="I2" s="4" t="str">
        <f>VLOOKUP(A2,HOP!A:U,21,0)</f>
        <v>直连</v>
      </c>
    </row>
    <row r="3" s="4" customFormat="1" spans="1:9">
      <c r="A3" s="5">
        <v>17751366314</v>
      </c>
      <c r="B3" s="6">
        <v>44670</v>
      </c>
      <c r="C3" s="6">
        <v>44671</v>
      </c>
      <c r="D3" s="4">
        <v>113</v>
      </c>
      <c r="E3" s="4" t="str">
        <f>VLOOKUP(A3,HOP!A:L,12,0)</f>
        <v>113.00</v>
      </c>
      <c r="F3" s="4" t="str">
        <f>VLOOKUP(A3,HOP!A:C,3,0)</f>
        <v>2494194</v>
      </c>
      <c r="G3" s="4">
        <f t="shared" ref="G3:G18" si="0">D3-E3</f>
        <v>0</v>
      </c>
      <c r="H3" s="4" t="str">
        <f t="shared" ref="H3:H18" si="1">$H$1&amp;F3</f>
        <v>，2494194</v>
      </c>
      <c r="I3" s="4" t="str">
        <f>VLOOKUP(A3,HOP!A:U,21,0)</f>
        <v>直连</v>
      </c>
    </row>
    <row r="4" s="4" customFormat="1" spans="1:9">
      <c r="A4" s="5">
        <v>17796400327</v>
      </c>
      <c r="B4" s="6">
        <v>44670</v>
      </c>
      <c r="C4" s="6">
        <v>44671</v>
      </c>
      <c r="D4" s="4">
        <v>94</v>
      </c>
      <c r="E4" s="4" t="str">
        <f>VLOOKUP(A4,HOP!A:L,12,0)</f>
        <v>94.00</v>
      </c>
      <c r="F4" s="4" t="str">
        <f>VLOOKUP(A4,HOP!A:C,3,0)</f>
        <v>2508270</v>
      </c>
      <c r="G4" s="4">
        <f t="shared" si="0"/>
        <v>0</v>
      </c>
      <c r="H4" s="4" t="str">
        <f t="shared" si="1"/>
        <v>，2508270</v>
      </c>
      <c r="I4" s="4" t="str">
        <f>VLOOKUP(A4,HOP!A:U,21,0)</f>
        <v>直连</v>
      </c>
    </row>
    <row r="5" s="4" customFormat="1" spans="1:9">
      <c r="A5" s="5">
        <v>17796509413</v>
      </c>
      <c r="B5" s="6">
        <v>44670</v>
      </c>
      <c r="C5" s="6">
        <v>44671</v>
      </c>
      <c r="D5" s="4">
        <v>245</v>
      </c>
      <c r="E5" s="4" t="str">
        <f>VLOOKUP(A5,HOP!A:L,12,0)</f>
        <v>245.00</v>
      </c>
      <c r="F5" s="4" t="str">
        <f>VLOOKUP(A5,HOP!A:C,3,0)</f>
        <v>2508338</v>
      </c>
      <c r="G5" s="4">
        <f t="shared" si="0"/>
        <v>0</v>
      </c>
      <c r="H5" s="4" t="str">
        <f t="shared" si="1"/>
        <v>，2508338</v>
      </c>
      <c r="I5" s="4" t="str">
        <f>VLOOKUP(A5,HOP!A:U,21,0)</f>
        <v>直连</v>
      </c>
    </row>
    <row r="6" s="4" customFormat="1" spans="1:9">
      <c r="A6" s="5">
        <v>17804057348</v>
      </c>
      <c r="B6" s="6">
        <v>44670</v>
      </c>
      <c r="C6" s="6">
        <v>44671</v>
      </c>
      <c r="D6" s="4">
        <v>110</v>
      </c>
      <c r="E6" s="4" t="str">
        <f>VLOOKUP(A6,HOP!A:L,12,0)</f>
        <v>110.00</v>
      </c>
      <c r="F6" s="4" t="str">
        <f>VLOOKUP(A6,HOP!A:C,3,0)</f>
        <v>2511551</v>
      </c>
      <c r="G6" s="4">
        <f t="shared" si="0"/>
        <v>0</v>
      </c>
      <c r="H6" s="4" t="str">
        <f t="shared" si="1"/>
        <v>，2511551</v>
      </c>
      <c r="I6" s="4" t="str">
        <f>VLOOKUP(A6,HOP!A:U,21,0)</f>
        <v>直连</v>
      </c>
    </row>
    <row r="7" s="4" customFormat="1" spans="1:9">
      <c r="A7" s="5">
        <v>17811941943</v>
      </c>
      <c r="B7" s="6">
        <v>44669</v>
      </c>
      <c r="C7" s="6">
        <v>44671</v>
      </c>
      <c r="D7" s="4">
        <v>257</v>
      </c>
      <c r="E7" s="4" t="str">
        <f>VLOOKUP(A7,HOP!A:L,12,0)</f>
        <v>257.00</v>
      </c>
      <c r="F7" s="4" t="str">
        <f>VLOOKUP(A7,HOP!A:C,3,0)</f>
        <v>2514293</v>
      </c>
      <c r="G7" s="4">
        <f t="shared" si="0"/>
        <v>0</v>
      </c>
      <c r="H7" s="4" t="str">
        <f t="shared" si="1"/>
        <v>，2514293</v>
      </c>
      <c r="I7" s="4" t="str">
        <f>VLOOKUP(A7,HOP!A:U,21,0)</f>
        <v>直连</v>
      </c>
    </row>
    <row r="8" s="4" customFormat="1" spans="1:9">
      <c r="A8" s="5">
        <v>17815363166</v>
      </c>
      <c r="B8" s="6">
        <v>44670</v>
      </c>
      <c r="C8" s="6">
        <v>44671</v>
      </c>
      <c r="D8" s="4">
        <v>25</v>
      </c>
      <c r="E8" s="4" t="str">
        <f>VLOOKUP(A8,HOP!A:L,12,0)</f>
        <v>25.00</v>
      </c>
      <c r="F8" s="4" t="str">
        <f>VLOOKUP(A8,HOP!A:C,3,0)</f>
        <v>2516607</v>
      </c>
      <c r="G8" s="4">
        <f t="shared" si="0"/>
        <v>0</v>
      </c>
      <c r="H8" s="4" t="str">
        <f t="shared" si="1"/>
        <v>，2516607</v>
      </c>
      <c r="I8" s="4" t="str">
        <f>VLOOKUP(A8,HOP!A:U,21,0)</f>
        <v>直连</v>
      </c>
    </row>
    <row r="9" s="4" customFormat="1" spans="1:9">
      <c r="A9" s="5">
        <v>17818953559</v>
      </c>
      <c r="B9" s="6">
        <v>44670</v>
      </c>
      <c r="C9" s="6">
        <v>44671</v>
      </c>
      <c r="D9" s="4">
        <v>74</v>
      </c>
      <c r="E9" s="4" t="str">
        <f>VLOOKUP(A9,HOP!A:L,12,0)</f>
        <v>74.00</v>
      </c>
      <c r="F9" s="4" t="str">
        <f>VLOOKUP(A9,HOP!A:C,3,0)</f>
        <v>2517073</v>
      </c>
      <c r="G9" s="4">
        <f t="shared" si="0"/>
        <v>0</v>
      </c>
      <c r="H9" s="4" t="str">
        <f t="shared" si="1"/>
        <v>，2517073</v>
      </c>
      <c r="I9" s="4" t="str">
        <f>VLOOKUP(A9,HOP!A:U,21,0)</f>
        <v>直连</v>
      </c>
    </row>
    <row r="10" s="4" customFormat="1" spans="1:9">
      <c r="A10" s="5">
        <v>17819341040</v>
      </c>
      <c r="B10" s="6">
        <v>44670</v>
      </c>
      <c r="C10" s="6">
        <v>44671</v>
      </c>
      <c r="D10" s="4">
        <v>122</v>
      </c>
      <c r="E10" s="4" t="str">
        <f>VLOOKUP(A10,HOP!A:L,12,0)</f>
        <v>122.00</v>
      </c>
      <c r="F10" s="4" t="str">
        <f>VLOOKUP(A10,HOP!A:C,3,0)</f>
        <v>2517211</v>
      </c>
      <c r="G10" s="4">
        <f t="shared" si="0"/>
        <v>0</v>
      </c>
      <c r="H10" s="4" t="str">
        <f t="shared" si="1"/>
        <v>，2517211</v>
      </c>
      <c r="I10" s="4" t="str">
        <f>VLOOKUP(A10,HOP!A:U,21,0)</f>
        <v>直连</v>
      </c>
    </row>
    <row r="11" s="4" customFormat="1" spans="1:9">
      <c r="A11" s="5">
        <v>17820892188</v>
      </c>
      <c r="B11" s="6">
        <v>44670</v>
      </c>
      <c r="C11" s="6">
        <v>44671</v>
      </c>
      <c r="D11" s="4">
        <v>198</v>
      </c>
      <c r="E11" s="4" t="str">
        <f>VLOOKUP(A11,HOP!A:L,12,0)</f>
        <v>198.00</v>
      </c>
      <c r="F11" s="4" t="str">
        <f>VLOOKUP(A11,HOP!A:C,3,0)</f>
        <v>2518091</v>
      </c>
      <c r="G11" s="4">
        <f t="shared" si="0"/>
        <v>0</v>
      </c>
      <c r="H11" s="4" t="str">
        <f t="shared" si="1"/>
        <v>，2518091</v>
      </c>
      <c r="I11" s="4" t="str">
        <f>VLOOKUP(A11,HOP!A:U,21,0)</f>
        <v>直连</v>
      </c>
    </row>
    <row r="12" s="4" customFormat="1" spans="1:10">
      <c r="A12" s="5">
        <v>16726305646</v>
      </c>
      <c r="B12" s="6">
        <v>44527</v>
      </c>
      <c r="C12" s="6">
        <v>44528</v>
      </c>
      <c r="D12" s="4">
        <v>2023.22</v>
      </c>
      <c r="E12" s="4" t="e">
        <f>VLOOKUP(A12,HOP!A:L,12,0)</f>
        <v>#N/A</v>
      </c>
      <c r="F12" s="4">
        <v>2287800</v>
      </c>
      <c r="G12" s="4" t="e">
        <f t="shared" si="0"/>
        <v>#N/A</v>
      </c>
      <c r="H12" s="4" t="str">
        <f t="shared" si="1"/>
        <v>，2287800</v>
      </c>
      <c r="I12" s="4" t="e">
        <f>VLOOKUP(A12,HOP!A:U,21,0)</f>
        <v>#N/A</v>
      </c>
      <c r="J12" s="4" t="s">
        <v>119</v>
      </c>
    </row>
    <row r="13" s="4" customFormat="1" spans="1:9">
      <c r="A13" s="5">
        <v>17698950034</v>
      </c>
      <c r="B13" s="6">
        <v>44671</v>
      </c>
      <c r="C13" s="6">
        <v>44672</v>
      </c>
      <c r="D13" s="4">
        <v>126</v>
      </c>
      <c r="E13" s="4" t="str">
        <f>VLOOKUP(A13,HOP!A:L,12,0)</f>
        <v>126.00</v>
      </c>
      <c r="F13" s="4" t="str">
        <f>VLOOKUP(A13,HOP!A:C,3,0)</f>
        <v>2478760</v>
      </c>
      <c r="G13" s="4">
        <f t="shared" si="0"/>
        <v>0</v>
      </c>
      <c r="H13" s="4" t="str">
        <f t="shared" si="1"/>
        <v>，2478760</v>
      </c>
      <c r="I13" s="4" t="str">
        <f>VLOOKUP(A13,HOP!A:U,21,0)</f>
        <v>直连</v>
      </c>
    </row>
    <row r="14" s="4" customFormat="1" spans="1:9">
      <c r="A14" s="5">
        <v>17797502190</v>
      </c>
      <c r="B14" s="6">
        <v>44671</v>
      </c>
      <c r="C14" s="6">
        <v>44672</v>
      </c>
      <c r="D14" s="4">
        <v>114</v>
      </c>
      <c r="E14" s="4" t="str">
        <f>VLOOKUP(A14,HOP!A:L,12,0)</f>
        <v>114.00</v>
      </c>
      <c r="F14" s="4" t="str">
        <f>VLOOKUP(A14,HOP!A:C,3,0)</f>
        <v>2508948</v>
      </c>
      <c r="G14" s="4">
        <f t="shared" si="0"/>
        <v>0</v>
      </c>
      <c r="H14" s="4" t="str">
        <f t="shared" si="1"/>
        <v>，2508948</v>
      </c>
      <c r="I14" s="4" t="str">
        <f>VLOOKUP(A14,HOP!A:U,21,0)</f>
        <v>直连</v>
      </c>
    </row>
    <row r="15" s="4" customFormat="1" spans="1:9">
      <c r="A15" s="5">
        <v>17804036239</v>
      </c>
      <c r="B15" s="6">
        <v>44671</v>
      </c>
      <c r="C15" s="6">
        <v>44672</v>
      </c>
      <c r="D15" s="4">
        <v>115</v>
      </c>
      <c r="E15" s="4" t="str">
        <f>VLOOKUP(A15,HOP!A:L,12,0)</f>
        <v>115.00</v>
      </c>
      <c r="F15" s="4" t="str">
        <f>VLOOKUP(A15,HOP!A:C,3,0)</f>
        <v>2511548</v>
      </c>
      <c r="G15" s="4">
        <f t="shared" si="0"/>
        <v>0</v>
      </c>
      <c r="H15" s="4" t="str">
        <f t="shared" si="1"/>
        <v>，2511548</v>
      </c>
      <c r="I15" s="4" t="str">
        <f>VLOOKUP(A15,HOP!A:U,21,0)</f>
        <v>直连</v>
      </c>
    </row>
    <row r="16" s="4" customFormat="1" spans="1:9">
      <c r="A16" s="5">
        <v>17819305209</v>
      </c>
      <c r="B16" s="6">
        <v>44671</v>
      </c>
      <c r="C16" s="6">
        <v>44672</v>
      </c>
      <c r="D16" s="4">
        <v>209</v>
      </c>
      <c r="E16" s="4" t="str">
        <f>VLOOKUP(A16,HOP!A:L,12,0)</f>
        <v>209.00</v>
      </c>
      <c r="F16" s="4" t="str">
        <f>VLOOKUP(A16,HOP!A:C,3,0)</f>
        <v>2517193</v>
      </c>
      <c r="G16" s="4">
        <f t="shared" si="0"/>
        <v>0</v>
      </c>
      <c r="H16" s="4" t="str">
        <f t="shared" si="1"/>
        <v>，2517193</v>
      </c>
      <c r="I16" s="4" t="str">
        <f>VLOOKUP(A16,HOP!A:U,21,0)</f>
        <v>直连</v>
      </c>
    </row>
    <row r="17" s="4" customFormat="1" spans="1:9">
      <c r="A17" s="5">
        <v>17820731427</v>
      </c>
      <c r="B17" s="6">
        <v>44671</v>
      </c>
      <c r="C17" s="6">
        <v>44672</v>
      </c>
      <c r="D17" s="4">
        <v>39</v>
      </c>
      <c r="E17" s="4" t="str">
        <f>VLOOKUP(A17,HOP!A:L,12,0)</f>
        <v>39.00</v>
      </c>
      <c r="F17" s="4" t="str">
        <f>VLOOKUP(A17,HOP!A:C,3,0)</f>
        <v>2517988</v>
      </c>
      <c r="G17" s="4">
        <f t="shared" si="0"/>
        <v>0</v>
      </c>
      <c r="H17" s="4" t="str">
        <f t="shared" si="1"/>
        <v>，2517988</v>
      </c>
      <c r="I17" s="4" t="str">
        <f>VLOOKUP(A17,HOP!A:U,21,0)</f>
        <v>直连</v>
      </c>
    </row>
    <row r="18" s="4" customFormat="1" spans="1:9">
      <c r="A18" s="5">
        <v>17826542201</v>
      </c>
      <c r="B18" s="6">
        <v>44671</v>
      </c>
      <c r="C18" s="6">
        <v>44672</v>
      </c>
      <c r="D18" s="4">
        <v>51</v>
      </c>
      <c r="E18" s="4" t="str">
        <f>VLOOKUP(A18,HOP!A:L,12,0)</f>
        <v>51.00</v>
      </c>
      <c r="F18" s="4" t="str">
        <f>VLOOKUP(A18,HOP!A:C,3,0)</f>
        <v>2519153</v>
      </c>
      <c r="G18" s="4">
        <f t="shared" si="0"/>
        <v>0</v>
      </c>
      <c r="H18" s="4" t="str">
        <f t="shared" si="1"/>
        <v>，2519153</v>
      </c>
      <c r="I18" s="4" t="str">
        <f>VLOOKUP(A18,HOP!A:U,21,0)</f>
        <v>直连</v>
      </c>
    </row>
    <row r="20" spans="4:4">
      <c r="D20" s="4">
        <f>SUM(D2:D19)</f>
        <v>4185.22</v>
      </c>
    </row>
    <row r="24" spans="1:1">
      <c r="A24" s="4" t="s">
        <v>120</v>
      </c>
    </row>
    <row r="25" spans="1:1">
      <c r="A25" s="4" t="s">
        <v>121</v>
      </c>
    </row>
    <row r="26" spans="1:1">
      <c r="A26" s="4" t="s">
        <v>122</v>
      </c>
    </row>
  </sheetData>
  <autoFilter ref="A1:XFD18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  <c r="U1" s="2" t="s">
        <v>140</v>
      </c>
    </row>
    <row r="2" s="1" customFormat="1" spans="1:21">
      <c r="A2" s="3">
        <v>17698950034</v>
      </c>
      <c r="B2" s="1" t="s">
        <v>141</v>
      </c>
      <c r="C2" s="1" t="s">
        <v>142</v>
      </c>
      <c r="D2" s="1" t="s">
        <v>143</v>
      </c>
      <c r="E2" s="1" t="s">
        <v>144</v>
      </c>
      <c r="F2" s="1" t="s">
        <v>145</v>
      </c>
      <c r="G2" s="1" t="s">
        <v>146</v>
      </c>
      <c r="H2" s="1" t="s">
        <v>147</v>
      </c>
      <c r="I2" s="1" t="s">
        <v>148</v>
      </c>
      <c r="J2" s="1" t="s">
        <v>30</v>
      </c>
      <c r="K2" s="1" t="s">
        <v>149</v>
      </c>
      <c r="L2" s="1" t="s">
        <v>149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155</v>
      </c>
      <c r="T2" s="1" t="s">
        <v>156</v>
      </c>
      <c r="U2" s="1" t="s">
        <v>157</v>
      </c>
    </row>
    <row r="3" s="1" customFormat="1" spans="1:21">
      <c r="A3" s="3">
        <v>17726298800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  <c r="G3" s="1" t="s">
        <v>145</v>
      </c>
      <c r="H3" s="1" t="s">
        <v>147</v>
      </c>
      <c r="I3" s="1" t="s">
        <v>163</v>
      </c>
      <c r="J3" s="1" t="s">
        <v>30</v>
      </c>
      <c r="K3" s="1" t="s">
        <v>164</v>
      </c>
      <c r="L3" s="1" t="s">
        <v>164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165</v>
      </c>
      <c r="S3" s="1" t="s">
        <v>155</v>
      </c>
      <c r="T3" s="1" t="s">
        <v>156</v>
      </c>
      <c r="U3" s="1" t="s">
        <v>157</v>
      </c>
    </row>
    <row r="4" s="1" customFormat="1" spans="1:21">
      <c r="A4" s="3">
        <v>17751366314</v>
      </c>
      <c r="B4" s="1" t="s">
        <v>166</v>
      </c>
      <c r="C4" s="1" t="s">
        <v>167</v>
      </c>
      <c r="D4" s="1" t="s">
        <v>168</v>
      </c>
      <c r="E4" s="1" t="s">
        <v>169</v>
      </c>
      <c r="F4" s="1" t="s">
        <v>170</v>
      </c>
      <c r="G4" s="1" t="s">
        <v>145</v>
      </c>
      <c r="H4" s="1" t="s">
        <v>147</v>
      </c>
      <c r="I4" s="1" t="s">
        <v>171</v>
      </c>
      <c r="J4" s="1" t="s">
        <v>30</v>
      </c>
      <c r="K4" s="1" t="s">
        <v>172</v>
      </c>
      <c r="L4" s="1" t="s">
        <v>172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153</v>
      </c>
      <c r="R4" s="1" t="s">
        <v>173</v>
      </c>
      <c r="S4" s="1" t="s">
        <v>155</v>
      </c>
      <c r="T4" s="1" t="s">
        <v>156</v>
      </c>
      <c r="U4" s="1" t="s">
        <v>157</v>
      </c>
    </row>
    <row r="5" s="1" customFormat="1" spans="1:21">
      <c r="A5" s="3">
        <v>17796400327</v>
      </c>
      <c r="B5" s="1" t="s">
        <v>174</v>
      </c>
      <c r="C5" s="1" t="s">
        <v>175</v>
      </c>
      <c r="D5" s="1" t="s">
        <v>176</v>
      </c>
      <c r="E5" s="1" t="s">
        <v>177</v>
      </c>
      <c r="F5" s="1" t="s">
        <v>170</v>
      </c>
      <c r="G5" s="1" t="s">
        <v>145</v>
      </c>
      <c r="H5" s="1" t="s">
        <v>147</v>
      </c>
      <c r="I5" s="1" t="s">
        <v>178</v>
      </c>
      <c r="J5" s="1" t="s">
        <v>30</v>
      </c>
      <c r="K5" s="1" t="s">
        <v>179</v>
      </c>
      <c r="L5" s="1" t="s">
        <v>179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153</v>
      </c>
      <c r="R5" s="1" t="s">
        <v>180</v>
      </c>
      <c r="S5" s="1" t="s">
        <v>155</v>
      </c>
      <c r="T5" s="1" t="s">
        <v>156</v>
      </c>
      <c r="U5" s="1" t="s">
        <v>157</v>
      </c>
    </row>
    <row r="6" s="1" customFormat="1" spans="1:21">
      <c r="A6" s="3">
        <v>17796509413</v>
      </c>
      <c r="B6" s="1" t="s">
        <v>174</v>
      </c>
      <c r="C6" s="1" t="s">
        <v>181</v>
      </c>
      <c r="D6" s="1" t="s">
        <v>182</v>
      </c>
      <c r="E6" s="1" t="s">
        <v>183</v>
      </c>
      <c r="F6" s="1" t="s">
        <v>170</v>
      </c>
      <c r="G6" s="1" t="s">
        <v>145</v>
      </c>
      <c r="H6" s="1" t="s">
        <v>147</v>
      </c>
      <c r="I6" s="1" t="s">
        <v>184</v>
      </c>
      <c r="J6" s="1" t="s">
        <v>30</v>
      </c>
      <c r="K6" s="1" t="s">
        <v>185</v>
      </c>
      <c r="L6" s="1" t="s">
        <v>185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153</v>
      </c>
      <c r="R6" s="1" t="s">
        <v>186</v>
      </c>
      <c r="S6" s="1" t="s">
        <v>155</v>
      </c>
      <c r="T6" s="1" t="s">
        <v>156</v>
      </c>
      <c r="U6" s="1" t="s">
        <v>157</v>
      </c>
    </row>
    <row r="7" s="1" customFormat="1" spans="1:21">
      <c r="A7" s="3">
        <v>17797502190</v>
      </c>
      <c r="B7" s="1" t="s">
        <v>174</v>
      </c>
      <c r="C7" s="1" t="s">
        <v>187</v>
      </c>
      <c r="D7" s="1" t="s">
        <v>188</v>
      </c>
      <c r="E7" s="1" t="s">
        <v>189</v>
      </c>
      <c r="F7" s="1" t="s">
        <v>145</v>
      </c>
      <c r="G7" s="1" t="s">
        <v>146</v>
      </c>
      <c r="H7" s="1" t="s">
        <v>147</v>
      </c>
      <c r="I7" s="1" t="s">
        <v>190</v>
      </c>
      <c r="J7" s="1" t="s">
        <v>30</v>
      </c>
      <c r="K7" s="1" t="s">
        <v>191</v>
      </c>
      <c r="L7" s="1" t="s">
        <v>191</v>
      </c>
      <c r="M7" s="1" t="s">
        <v>150</v>
      </c>
      <c r="N7" s="1" t="s">
        <v>150</v>
      </c>
      <c r="O7" s="1" t="s">
        <v>151</v>
      </c>
      <c r="P7" s="1" t="s">
        <v>152</v>
      </c>
      <c r="Q7" s="1" t="s">
        <v>153</v>
      </c>
      <c r="R7" s="1" t="s">
        <v>192</v>
      </c>
      <c r="S7" s="1" t="s">
        <v>155</v>
      </c>
      <c r="T7" s="1" t="s">
        <v>156</v>
      </c>
      <c r="U7" s="1" t="s">
        <v>157</v>
      </c>
    </row>
    <row r="8" s="1" customFormat="1" spans="1:21">
      <c r="A8" s="3">
        <v>17804036239</v>
      </c>
      <c r="B8" s="1" t="s">
        <v>193</v>
      </c>
      <c r="C8" s="1" t="s">
        <v>194</v>
      </c>
      <c r="D8" s="1" t="s">
        <v>195</v>
      </c>
      <c r="E8" s="1" t="s">
        <v>196</v>
      </c>
      <c r="F8" s="1" t="s">
        <v>145</v>
      </c>
      <c r="G8" s="1" t="s">
        <v>146</v>
      </c>
      <c r="H8" s="1" t="s">
        <v>147</v>
      </c>
      <c r="I8" s="1" t="s">
        <v>197</v>
      </c>
      <c r="J8" s="1" t="s">
        <v>30</v>
      </c>
      <c r="K8" s="1" t="s">
        <v>198</v>
      </c>
      <c r="L8" s="1" t="s">
        <v>198</v>
      </c>
      <c r="M8" s="1" t="s">
        <v>150</v>
      </c>
      <c r="N8" s="1" t="s">
        <v>150</v>
      </c>
      <c r="O8" s="1" t="s">
        <v>151</v>
      </c>
      <c r="P8" s="1" t="s">
        <v>152</v>
      </c>
      <c r="Q8" s="1" t="s">
        <v>153</v>
      </c>
      <c r="R8" s="1" t="s">
        <v>199</v>
      </c>
      <c r="S8" s="1" t="s">
        <v>155</v>
      </c>
      <c r="T8" s="1" t="s">
        <v>156</v>
      </c>
      <c r="U8" s="1" t="s">
        <v>157</v>
      </c>
    </row>
    <row r="9" s="1" customFormat="1" spans="1:21">
      <c r="A9" s="3">
        <v>17804057348</v>
      </c>
      <c r="B9" s="1" t="s">
        <v>193</v>
      </c>
      <c r="C9" s="1" t="s">
        <v>200</v>
      </c>
      <c r="D9" s="1" t="s">
        <v>201</v>
      </c>
      <c r="E9" s="1" t="s">
        <v>202</v>
      </c>
      <c r="F9" s="1" t="s">
        <v>170</v>
      </c>
      <c r="G9" s="1" t="s">
        <v>145</v>
      </c>
      <c r="H9" s="1" t="s">
        <v>147</v>
      </c>
      <c r="I9" s="1" t="s">
        <v>203</v>
      </c>
      <c r="J9" s="1" t="s">
        <v>30</v>
      </c>
      <c r="K9" s="1" t="s">
        <v>204</v>
      </c>
      <c r="L9" s="1" t="s">
        <v>204</v>
      </c>
      <c r="M9" s="1" t="s">
        <v>150</v>
      </c>
      <c r="N9" s="1" t="s">
        <v>150</v>
      </c>
      <c r="O9" s="1" t="s">
        <v>151</v>
      </c>
      <c r="P9" s="1" t="s">
        <v>152</v>
      </c>
      <c r="Q9" s="1" t="s">
        <v>153</v>
      </c>
      <c r="R9" s="1" t="s">
        <v>205</v>
      </c>
      <c r="S9" s="1" t="s">
        <v>155</v>
      </c>
      <c r="T9" s="1" t="s">
        <v>156</v>
      </c>
      <c r="U9" s="1" t="s">
        <v>157</v>
      </c>
    </row>
    <row r="10" s="1" customFormat="1" spans="1:21">
      <c r="A10" s="3">
        <v>17811941943</v>
      </c>
      <c r="B10" s="1" t="s">
        <v>162</v>
      </c>
      <c r="C10" s="1" t="s">
        <v>206</v>
      </c>
      <c r="D10" s="1" t="s">
        <v>207</v>
      </c>
      <c r="E10" s="1" t="s">
        <v>208</v>
      </c>
      <c r="F10" s="1" t="s">
        <v>209</v>
      </c>
      <c r="G10" s="1" t="s">
        <v>145</v>
      </c>
      <c r="H10" s="1" t="s">
        <v>147</v>
      </c>
      <c r="I10" s="1" t="s">
        <v>210</v>
      </c>
      <c r="J10" s="1" t="s">
        <v>30</v>
      </c>
      <c r="K10" s="1" t="s">
        <v>211</v>
      </c>
      <c r="L10" s="1" t="s">
        <v>211</v>
      </c>
      <c r="M10" s="1" t="s">
        <v>150</v>
      </c>
      <c r="N10" s="1" t="s">
        <v>150</v>
      </c>
      <c r="O10" s="1" t="s">
        <v>151</v>
      </c>
      <c r="P10" s="1" t="s">
        <v>152</v>
      </c>
      <c r="Q10" s="1" t="s">
        <v>153</v>
      </c>
      <c r="R10" s="1" t="s">
        <v>212</v>
      </c>
      <c r="S10" s="1" t="s">
        <v>155</v>
      </c>
      <c r="T10" s="1" t="s">
        <v>156</v>
      </c>
      <c r="U10" s="1" t="s">
        <v>157</v>
      </c>
    </row>
    <row r="11" s="1" customFormat="1" spans="1:21">
      <c r="A11" s="3">
        <v>17815363166</v>
      </c>
      <c r="B11" s="1" t="s">
        <v>209</v>
      </c>
      <c r="C11" s="1" t="s">
        <v>213</v>
      </c>
      <c r="D11" s="1" t="s">
        <v>214</v>
      </c>
      <c r="E11" s="1" t="s">
        <v>215</v>
      </c>
      <c r="F11" s="1" t="s">
        <v>170</v>
      </c>
      <c r="G11" s="1" t="s">
        <v>145</v>
      </c>
      <c r="H11" s="1" t="s">
        <v>147</v>
      </c>
      <c r="I11" s="1" t="s">
        <v>216</v>
      </c>
      <c r="J11" s="1" t="s">
        <v>30</v>
      </c>
      <c r="K11" s="1" t="s">
        <v>217</v>
      </c>
      <c r="L11" s="1" t="s">
        <v>217</v>
      </c>
      <c r="M11" s="1" t="s">
        <v>150</v>
      </c>
      <c r="N11" s="1" t="s">
        <v>150</v>
      </c>
      <c r="O11" s="1" t="s">
        <v>151</v>
      </c>
      <c r="P11" s="1" t="s">
        <v>152</v>
      </c>
      <c r="Q11" s="1" t="s">
        <v>153</v>
      </c>
      <c r="R11" s="1" t="s">
        <v>218</v>
      </c>
      <c r="S11" s="1" t="s">
        <v>155</v>
      </c>
      <c r="T11" s="1" t="s">
        <v>156</v>
      </c>
      <c r="U11" s="1" t="s">
        <v>157</v>
      </c>
    </row>
    <row r="12" s="1" customFormat="1" spans="1:21">
      <c r="A12" s="3">
        <v>17818953559</v>
      </c>
      <c r="B12" s="1" t="s">
        <v>170</v>
      </c>
      <c r="C12" s="1" t="s">
        <v>219</v>
      </c>
      <c r="D12" s="1" t="s">
        <v>220</v>
      </c>
      <c r="E12" s="1" t="s">
        <v>221</v>
      </c>
      <c r="F12" s="1" t="s">
        <v>170</v>
      </c>
      <c r="G12" s="1" t="s">
        <v>145</v>
      </c>
      <c r="H12" s="1" t="s">
        <v>147</v>
      </c>
      <c r="I12" s="1" t="s">
        <v>222</v>
      </c>
      <c r="J12" s="1" t="s">
        <v>30</v>
      </c>
      <c r="K12" s="1" t="s">
        <v>223</v>
      </c>
      <c r="L12" s="1" t="s">
        <v>223</v>
      </c>
      <c r="M12" s="1" t="s">
        <v>150</v>
      </c>
      <c r="N12" s="1" t="s">
        <v>150</v>
      </c>
      <c r="O12" s="1" t="s">
        <v>151</v>
      </c>
      <c r="P12" s="1" t="s">
        <v>152</v>
      </c>
      <c r="Q12" s="1" t="s">
        <v>153</v>
      </c>
      <c r="R12" s="1" t="s">
        <v>224</v>
      </c>
      <c r="S12" s="1" t="s">
        <v>155</v>
      </c>
      <c r="T12" s="1" t="s">
        <v>156</v>
      </c>
      <c r="U12" s="1" t="s">
        <v>157</v>
      </c>
    </row>
    <row r="13" s="1" customFormat="1" spans="1:21">
      <c r="A13" s="3">
        <v>17819305209</v>
      </c>
      <c r="B13" s="1" t="s">
        <v>170</v>
      </c>
      <c r="C13" s="1" t="s">
        <v>225</v>
      </c>
      <c r="D13" s="1" t="s">
        <v>226</v>
      </c>
      <c r="E13" s="1" t="s">
        <v>227</v>
      </c>
      <c r="F13" s="1" t="s">
        <v>145</v>
      </c>
      <c r="G13" s="1" t="s">
        <v>146</v>
      </c>
      <c r="H13" s="1" t="s">
        <v>147</v>
      </c>
      <c r="I13" s="1" t="s">
        <v>228</v>
      </c>
      <c r="J13" s="1" t="s">
        <v>30</v>
      </c>
      <c r="K13" s="1" t="s">
        <v>229</v>
      </c>
      <c r="L13" s="1" t="s">
        <v>229</v>
      </c>
      <c r="M13" s="1" t="s">
        <v>150</v>
      </c>
      <c r="N13" s="1" t="s">
        <v>150</v>
      </c>
      <c r="O13" s="1" t="s">
        <v>151</v>
      </c>
      <c r="P13" s="1" t="s">
        <v>152</v>
      </c>
      <c r="Q13" s="1" t="s">
        <v>153</v>
      </c>
      <c r="R13" s="1" t="s">
        <v>230</v>
      </c>
      <c r="S13" s="1" t="s">
        <v>155</v>
      </c>
      <c r="T13" s="1" t="s">
        <v>156</v>
      </c>
      <c r="U13" s="1" t="s">
        <v>157</v>
      </c>
    </row>
    <row r="14" s="1" customFormat="1" spans="1:21">
      <c r="A14" s="3">
        <v>17819341040</v>
      </c>
      <c r="B14" s="1" t="s">
        <v>170</v>
      </c>
      <c r="C14" s="1" t="s">
        <v>231</v>
      </c>
      <c r="D14" s="1" t="s">
        <v>232</v>
      </c>
      <c r="E14" s="1" t="s">
        <v>233</v>
      </c>
      <c r="F14" s="1" t="s">
        <v>170</v>
      </c>
      <c r="G14" s="1" t="s">
        <v>145</v>
      </c>
      <c r="H14" s="1" t="s">
        <v>147</v>
      </c>
      <c r="I14" s="1" t="s">
        <v>234</v>
      </c>
      <c r="J14" s="1" t="s">
        <v>30</v>
      </c>
      <c r="K14" s="1" t="s">
        <v>235</v>
      </c>
      <c r="L14" s="1" t="s">
        <v>235</v>
      </c>
      <c r="M14" s="1" t="s">
        <v>150</v>
      </c>
      <c r="N14" s="1" t="s">
        <v>150</v>
      </c>
      <c r="O14" s="1" t="s">
        <v>151</v>
      </c>
      <c r="P14" s="1" t="s">
        <v>152</v>
      </c>
      <c r="Q14" s="1" t="s">
        <v>153</v>
      </c>
      <c r="R14" s="1" t="s">
        <v>236</v>
      </c>
      <c r="S14" s="1" t="s">
        <v>155</v>
      </c>
      <c r="T14" s="1" t="s">
        <v>156</v>
      </c>
      <c r="U14" s="1" t="s">
        <v>157</v>
      </c>
    </row>
    <row r="15" s="1" customFormat="1" spans="1:21">
      <c r="A15" s="3">
        <v>17820731427</v>
      </c>
      <c r="B15" s="1" t="s">
        <v>170</v>
      </c>
      <c r="C15" s="1" t="s">
        <v>237</v>
      </c>
      <c r="D15" s="1" t="s">
        <v>238</v>
      </c>
      <c r="E15" s="1" t="s">
        <v>239</v>
      </c>
      <c r="F15" s="1" t="s">
        <v>145</v>
      </c>
      <c r="G15" s="1" t="s">
        <v>146</v>
      </c>
      <c r="H15" s="1" t="s">
        <v>147</v>
      </c>
      <c r="I15" s="1" t="s">
        <v>240</v>
      </c>
      <c r="J15" s="1" t="s">
        <v>30</v>
      </c>
      <c r="K15" s="1" t="s">
        <v>241</v>
      </c>
      <c r="L15" s="1" t="s">
        <v>241</v>
      </c>
      <c r="M15" s="1" t="s">
        <v>150</v>
      </c>
      <c r="N15" s="1" t="s">
        <v>150</v>
      </c>
      <c r="O15" s="1" t="s">
        <v>151</v>
      </c>
      <c r="P15" s="1" t="s">
        <v>152</v>
      </c>
      <c r="Q15" s="1" t="s">
        <v>153</v>
      </c>
      <c r="R15" s="1" t="s">
        <v>242</v>
      </c>
      <c r="S15" s="1" t="s">
        <v>155</v>
      </c>
      <c r="T15" s="1" t="s">
        <v>156</v>
      </c>
      <c r="U15" s="1" t="s">
        <v>157</v>
      </c>
    </row>
    <row r="16" s="1" customFormat="1" spans="1:21">
      <c r="A16" s="3">
        <v>17820892188</v>
      </c>
      <c r="B16" s="1" t="s">
        <v>170</v>
      </c>
      <c r="C16" s="1" t="s">
        <v>243</v>
      </c>
      <c r="D16" s="1" t="s">
        <v>226</v>
      </c>
      <c r="E16" s="1" t="s">
        <v>244</v>
      </c>
      <c r="F16" s="1" t="s">
        <v>170</v>
      </c>
      <c r="G16" s="1" t="s">
        <v>145</v>
      </c>
      <c r="H16" s="1" t="s">
        <v>147</v>
      </c>
      <c r="I16" s="1" t="s">
        <v>245</v>
      </c>
      <c r="J16" s="1" t="s">
        <v>30</v>
      </c>
      <c r="K16" s="1" t="s">
        <v>246</v>
      </c>
      <c r="L16" s="1" t="s">
        <v>246</v>
      </c>
      <c r="M16" s="1" t="s">
        <v>150</v>
      </c>
      <c r="N16" s="1" t="s">
        <v>150</v>
      </c>
      <c r="O16" s="1" t="s">
        <v>151</v>
      </c>
      <c r="P16" s="1" t="s">
        <v>152</v>
      </c>
      <c r="Q16" s="1" t="s">
        <v>153</v>
      </c>
      <c r="R16" s="1" t="s">
        <v>247</v>
      </c>
      <c r="S16" s="1" t="s">
        <v>155</v>
      </c>
      <c r="T16" s="1" t="s">
        <v>156</v>
      </c>
      <c r="U16" s="1" t="s">
        <v>157</v>
      </c>
    </row>
    <row r="17" s="1" customFormat="1" spans="1:21">
      <c r="A17" s="3">
        <v>17826542201</v>
      </c>
      <c r="B17" s="1" t="s">
        <v>145</v>
      </c>
      <c r="C17" s="1" t="s">
        <v>248</v>
      </c>
      <c r="D17" s="1" t="s">
        <v>249</v>
      </c>
      <c r="E17" s="1" t="s">
        <v>250</v>
      </c>
      <c r="F17" s="1" t="s">
        <v>145</v>
      </c>
      <c r="G17" s="1" t="s">
        <v>146</v>
      </c>
      <c r="H17" s="1" t="s">
        <v>147</v>
      </c>
      <c r="I17" s="1" t="s">
        <v>251</v>
      </c>
      <c r="J17" s="1" t="s">
        <v>30</v>
      </c>
      <c r="K17" s="1" t="s">
        <v>252</v>
      </c>
      <c r="L17" s="1" t="s">
        <v>252</v>
      </c>
      <c r="M17" s="1" t="s">
        <v>150</v>
      </c>
      <c r="N17" s="1" t="s">
        <v>150</v>
      </c>
      <c r="O17" s="1" t="s">
        <v>151</v>
      </c>
      <c r="P17" s="1" t="s">
        <v>152</v>
      </c>
      <c r="Q17" s="1" t="s">
        <v>153</v>
      </c>
      <c r="R17" s="1" t="s">
        <v>253</v>
      </c>
      <c r="S17" s="1" t="s">
        <v>155</v>
      </c>
      <c r="T17" s="1" t="s">
        <v>156</v>
      </c>
      <c r="U17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2022-04-24T01:52:52Z</dcterms:created>
  <dcterms:modified xsi:type="dcterms:W3CDTF">2022-04-24T02:01:17Z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B77E0835F5124AB791AFA53860143E8D</vt:lpwstr>
  </property>
  <property fmtid="{D5CDD505-2E9C-101B-9397-08002B2CF9AE}" pid="4" name="KSOProductBuildVer">
    <vt:lpwstr>2052-11.1.0.11636</vt:lpwstr>
  </property>
</Properties>
</file>