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<sst xmlns="http://schemas.openxmlformats.org/spreadsheetml/2006/main" count="213" uniqueCount="113">
  <si>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</si>
  <si>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</si>
  <si>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</si>
  <si>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</si>
  <si>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</si>
  <si>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</si>
  <si>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</si>
  <si>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</si>
  <si>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</si>
  <si>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</si>
  <si>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</si>
  <si>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</si>
  <si>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</si>
  <si>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</si>
  <si>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</si>
  <si>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</si>
  <si>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</si>
  <si>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</si>
  <si>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</si>
  <si>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</si>
  <si>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</si>
  <si>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</si>
  <si>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</si>
  <si>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</si>
  <si>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</si>
  <si>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17773095690	</t>
  </si>
  <si>
    <t>Ctrip</t>
  </si>
  <si>
    <t>正常</t>
  </si>
  <si>
    <t>[梅州]梅州麓湖山酒店(67856423)</t>
  </si>
  <si>
    <t>豪华大床房&lt;大床&gt;&lt;特惠专享&gt;&lt;双人入住&gt;&lt;日历房套餐高价值&gt;&lt;无早&gt;&lt;新酒店礼盒&gt;</t>
  </si>
  <si>
    <t>CNY</t>
  </si>
  <si>
    <t>毛慧燕</t>
  </si>
  <si>
    <t>CA363220425CNY</t>
  </si>
  <si>
    <t>未提现</t>
  </si>
  <si>
    <t>携程开票</t>
  </si>
  <si>
    <t xml:space="preserve">2502099	</t>
  </si>
  <si>
    <t xml:space="preserve">947005	</t>
  </si>
  <si>
    <t xml:space="preserve">17773099531	</t>
  </si>
  <si>
    <t>标准双床房&lt;双床&gt;&lt;特惠专享&gt;&lt;双人入住&gt;&lt;日历房套餐高价值&gt;&lt;无早&gt;&lt;新酒店礼盒&gt;</t>
  </si>
  <si>
    <t>戴雅平</t>
  </si>
  <si>
    <t xml:space="preserve">2502101	</t>
  </si>
  <si>
    <t xml:space="preserve">947013	</t>
  </si>
  <si>
    <t xml:space="preserve">17780054367	</t>
  </si>
  <si>
    <t>豪华双床房&lt;双床&gt;&lt;双人入住&gt;&lt;升级特惠&gt;&lt;双早&gt;&lt;新高价值日历房套餐&gt;&lt;新酒店礼盒&gt;</t>
  </si>
  <si>
    <t>曾振宇</t>
  </si>
  <si>
    <t xml:space="preserve">	</t>
  </si>
  <si>
    <t xml:space="preserve">949852	</t>
  </si>
  <si>
    <t xml:space="preserve">17780169695	</t>
  </si>
  <si>
    <t>[香港]荃湾西如心酒店(Nina Hotel Tsuen Wan West)(1701575)</t>
  </si>
  <si>
    <t>高座海景客房&lt;双人入住&gt;&lt;内宾&gt;&lt;预付&gt;&lt;无早&gt;</t>
  </si>
  <si>
    <t>CHAN/PIK YUK</t>
  </si>
  <si>
    <t xml:space="preserve">2503586	</t>
  </si>
  <si>
    <t xml:space="preserve">DEB220408223551335	</t>
  </si>
  <si>
    <t xml:space="preserve">17780664372	</t>
  </si>
  <si>
    <t>豪华大床房&lt;大床&gt;&lt;双人入住&gt;&lt;升级特惠&gt;&lt;双早&gt;&lt;新高价值日历房套餐&gt;&lt;新酒店礼盒&gt;</t>
  </si>
  <si>
    <t>幸燕琼</t>
  </si>
  <si>
    <t>取消</t>
  </si>
  <si>
    <t xml:space="preserve">17780952745	</t>
  </si>
  <si>
    <t>[合作]合作诺桑洲际酒店(84310902)</t>
  </si>
  <si>
    <t>商务标间&lt;双人入住&gt;&lt;中宾&gt;&lt;双早&gt;</t>
  </si>
  <si>
    <t>蒲益</t>
  </si>
  <si>
    <t xml:space="preserve">2504027	</t>
  </si>
  <si>
    <t>，</t>
  </si>
  <si>
    <t>202204082215590020</t>
  </si>
  <si>
    <t>A220425092915481</t>
  </si>
  <si>
    <t>A220425093005481</t>
  </si>
  <si>
    <t>房集： 
i220425092734  352元</t>
  </si>
  <si>
    <t>CNY / HKD 当前参考汇率: 1.201149302</t>
  </si>
  <si>
    <t xml:space="preserve">总计： 2112.86 CNY/
2537.86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</si>
  <si>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</si>
  <si>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</si>
  <si>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</si>
  <si>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</si>
  <si>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</si>
  <si>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</si>
  <si>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</si>
  <si>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</si>
  <si>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</si>
  <si>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</si>
  <si>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</si>
  <si>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</si>
  <si>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</si>
  <si>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</si>
  <si>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</si>
  <si>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</si>
  <si>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</si>
  <si>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</si>
  <si>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</si>
  <si>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2503586</t>
  </si>
  <si>
    <t>荃湾西如心酒店</t>
  </si>
  <si>
    <t>CHAN PIK YUK</t>
  </si>
  <si>
    <t>2022-04-09</t>
  </si>
  <si>
    <t>2022-04-10</t>
  </si>
  <si>
    <t>退房日周结</t>
  </si>
  <si>
    <t>1160.49</t>
  </si>
  <si>
    <t>RMB</t>
  </si>
  <si>
    <t>0</t>
  </si>
  <si>
    <t>0.00</t>
  </si>
  <si>
    <t>携程国内直连(DD)</t>
  </si>
  <si>
    <t>01.011249</t>
  </si>
  <si>
    <t>2022-04-08 22:35:55</t>
  </si>
  <si>
    <t>否</t>
  </si>
  <si>
    <t>汇智国际旅游发展有限公司</t>
  </si>
  <si>
    <t>直连</t>
  </si>
  <si>
    <t>2022-04-07</t>
  </si>
  <si>
    <t>2502101</t>
  </si>
  <si>
    <t>梅州麓湖山酒店</t>
  </si>
  <si>
    <t>280.17</t>
  </si>
  <si>
    <t>2022-04-07 20:24:56</t>
  </si>
  <si>
    <t>Saas酒店</t>
  </si>
  <si>
    <t>2502099</t>
  </si>
  <si>
    <t>320.20</t>
  </si>
  <si>
    <t>2022-04-07 20:23:17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</si>
</sst>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44661</v>
      </c>
      <c r="H2" s="4">
        <v>1</v>
      </c>
      <c r="I2" s="4">
        <v>1</v>
      </c>
      <c r="J2" s="4">
        <v>1</v>
      </c>
      <c r="K2" s="4" t="s">
        <v>30</v>
      </c>
      <c r="L2" s="4">
        <v>320.2</v>
      </c>
      <c r="M2" s="4">
        <v>320.2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44658</v>
      </c>
      <c r="S2" s="6">
        <v>44676</v>
      </c>
      <c r="T2" s="4" t="s">
        <v>34</v>
      </c>
      <c r="U2" s="4">
        <v>320.2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44660</v>
      </c>
      <c r="G3" s="6">
        <v>44661</v>
      </c>
      <c r="H3" s="4">
        <v>1</v>
      </c>
      <c r="I3" s="4">
        <v>1</v>
      </c>
      <c r="J3" s="4">
        <v>1</v>
      </c>
      <c r="K3" s="4" t="s">
        <v>30</v>
      </c>
      <c r="L3" s="4">
        <v>280.17</v>
      </c>
      <c r="M3" s="4">
        <v>280.17</v>
      </c>
      <c r="N3" s="4" t="s">
        <v>39</v>
      </c>
      <c r="O3" s="4" t="s">
        <v>32</v>
      </c>
      <c r="P3" s="4" t="s">
        <v>33</v>
      </c>
      <c r="Q3" s="4">
        <v>0</v>
      </c>
      <c r="R3" s="7">
        <v>44658</v>
      </c>
      <c r="S3" s="6">
        <v>44676</v>
      </c>
      <c r="T3" s="4" t="s">
        <v>34</v>
      </c>
      <c r="U3" s="4">
        <v>280.17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44660</v>
      </c>
      <c r="G4" s="6">
        <v>44661</v>
      </c>
      <c r="H4" s="4">
        <v>1</v>
      </c>
      <c r="I4" s="4">
        <v>1</v>
      </c>
      <c r="J4" s="4">
        <v>1</v>
      </c>
      <c r="K4" s="4" t="s">
        <v>30</v>
      </c>
      <c r="L4" s="4">
        <v>352</v>
      </c>
      <c r="M4" s="4">
        <v>352</v>
      </c>
      <c r="N4" s="4" t="s">
        <v>44</v>
      </c>
      <c r="O4" s="4" t="s">
        <v>32</v>
      </c>
      <c r="P4" s="4" t="s">
        <v>33</v>
      </c>
      <c r="Q4" s="4">
        <v>0</v>
      </c>
      <c r="R4" s="7">
        <v>44659</v>
      </c>
      <c r="S4" s="6">
        <v>44676</v>
      </c>
      <c r="T4" s="4" t="s">
        <v>34</v>
      </c>
      <c r="U4" s="4">
        <v>352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44660</v>
      </c>
      <c r="G5" s="6">
        <v>44661</v>
      </c>
      <c r="H5" s="4">
        <v>1</v>
      </c>
      <c r="I5" s="4">
        <v>1</v>
      </c>
      <c r="J5" s="4">
        <v>1</v>
      </c>
      <c r="K5" s="4" t="s">
        <v>30</v>
      </c>
      <c r="L5" s="4">
        <v>1160.49</v>
      </c>
      <c r="M5" s="4">
        <v>1160.49</v>
      </c>
      <c r="N5" s="4" t="s">
        <v>50</v>
      </c>
      <c r="O5" s="4" t="s">
        <v>32</v>
      </c>
      <c r="P5" s="4" t="s">
        <v>33</v>
      </c>
      <c r="Q5" s="4">
        <v>0</v>
      </c>
      <c r="R5" s="7">
        <v>44659</v>
      </c>
      <c r="S5" s="6">
        <v>44676</v>
      </c>
      <c r="T5" s="4" t="s">
        <v>34</v>
      </c>
      <c r="U5" s="4">
        <v>1160.49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28</v>
      </c>
      <c r="E6" s="4" t="s">
        <v>54</v>
      </c>
      <c r="F6" s="6">
        <v>44660</v>
      </c>
      <c r="G6" s="6">
        <v>44661</v>
      </c>
      <c r="H6" s="4">
        <v>1</v>
      </c>
      <c r="I6" s="4">
        <v>1</v>
      </c>
      <c r="J6" s="4">
        <v>1</v>
      </c>
      <c r="K6" s="4" t="s">
        <v>30</v>
      </c>
      <c r="L6" s="4">
        <v>330</v>
      </c>
      <c r="M6" s="4">
        <v>330</v>
      </c>
      <c r="N6" s="4" t="s">
        <v>55</v>
      </c>
      <c r="O6" s="4" t="s">
        <v>32</v>
      </c>
      <c r="P6" s="4" t="s">
        <v>33</v>
      </c>
      <c r="Q6" s="4">
        <v>0</v>
      </c>
      <c r="R6" s="7">
        <v>44660</v>
      </c>
      <c r="S6" s="6">
        <v>44676</v>
      </c>
      <c r="T6" s="4" t="s">
        <v>34</v>
      </c>
      <c r="U6" s="4">
        <v>330</v>
      </c>
      <c r="V6" s="4">
        <v>0</v>
      </c>
      <c r="W6" s="4">
        <v>0</v>
      </c>
      <c r="X6" s="4" t="s">
        <v>45</v>
      </c>
      <c r="Y6" s="4" t="s">
        <v>45</v>
      </c>
    </row>
    <row r="7" s="4" customFormat="1" spans="1:25">
      <c r="A7" s="4" t="s">
        <v>53</v>
      </c>
      <c r="B7" s="4" t="s">
        <v>26</v>
      </c>
      <c r="C7" s="4" t="s">
        <v>56</v>
      </c>
      <c r="D7" s="4" t="s">
        <v>28</v>
      </c>
      <c r="E7" s="4" t="s">
        <v>54</v>
      </c>
      <c r="F7" s="6">
        <v>44660</v>
      </c>
      <c r="G7" s="6">
        <v>44661</v>
      </c>
      <c r="H7" s="4">
        <v>1</v>
      </c>
      <c r="I7" s="4">
        <v>1</v>
      </c>
      <c r="J7" s="4">
        <v>1</v>
      </c>
      <c r="K7" s="4" t="s">
        <v>30</v>
      </c>
      <c r="L7" s="4">
        <v>-330</v>
      </c>
      <c r="M7" s="4">
        <v>-330</v>
      </c>
      <c r="N7" s="4" t="s">
        <v>55</v>
      </c>
      <c r="O7" s="4" t="s">
        <v>32</v>
      </c>
      <c r="P7" s="4" t="s">
        <v>33</v>
      </c>
      <c r="Q7" s="4">
        <v>0</v>
      </c>
      <c r="R7" s="7">
        <v>44660</v>
      </c>
      <c r="S7" s="6">
        <v>44676</v>
      </c>
      <c r="T7" s="4" t="s">
        <v>34</v>
      </c>
      <c r="U7" s="4">
        <v>-330</v>
      </c>
      <c r="V7" s="4">
        <v>0</v>
      </c>
      <c r="W7" s="4">
        <v>0</v>
      </c>
      <c r="X7" s="4" t="s">
        <v>45</v>
      </c>
      <c r="Y7" s="4" t="s">
        <v>45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44660</v>
      </c>
      <c r="G8" s="6">
        <v>44661</v>
      </c>
      <c r="H8" s="4">
        <v>1</v>
      </c>
      <c r="I8" s="4">
        <v>1</v>
      </c>
      <c r="J8" s="4">
        <v>1</v>
      </c>
      <c r="K8" s="4" t="s">
        <v>30</v>
      </c>
      <c r="L8" s="4">
        <v>209.1</v>
      </c>
      <c r="M8" s="4">
        <v>209.1</v>
      </c>
      <c r="N8" s="4" t="s">
        <v>60</v>
      </c>
      <c r="O8" s="4" t="s">
        <v>32</v>
      </c>
      <c r="P8" s="4" t="s">
        <v>33</v>
      </c>
      <c r="Q8" s="4">
        <v>0</v>
      </c>
      <c r="R8" s="7">
        <v>44660</v>
      </c>
      <c r="S8" s="6">
        <v>44676</v>
      </c>
      <c r="T8" s="4" t="s">
        <v>34</v>
      </c>
      <c r="U8" s="4">
        <v>209.1</v>
      </c>
      <c r="V8" s="4">
        <v>0</v>
      </c>
      <c r="W8" s="4">
        <v>0</v>
      </c>
      <c r="X8" s="4" t="s">
        <v>61</v>
      </c>
      <c r="Y8" s="4" t="s">
        <v>45</v>
      </c>
    </row>
    <row r="9" s="4" customFormat="1" spans="1:25">
      <c r="A9" s="4" t="s">
        <v>57</v>
      </c>
      <c r="B9" s="4" t="s">
        <v>26</v>
      </c>
      <c r="C9" s="4" t="s">
        <v>56</v>
      </c>
      <c r="D9" s="4" t="s">
        <v>58</v>
      </c>
      <c r="E9" s="4" t="s">
        <v>59</v>
      </c>
      <c r="F9" s="6">
        <v>44660</v>
      </c>
      <c r="G9" s="6">
        <v>44661</v>
      </c>
      <c r="H9" s="4">
        <v>1</v>
      </c>
      <c r="I9" s="4">
        <v>1</v>
      </c>
      <c r="J9" s="4">
        <v>1</v>
      </c>
      <c r="K9" s="4" t="s">
        <v>30</v>
      </c>
      <c r="L9" s="4">
        <v>-209.1</v>
      </c>
      <c r="M9" s="4">
        <v>-209.1</v>
      </c>
      <c r="N9" s="4" t="s">
        <v>60</v>
      </c>
      <c r="O9" s="4" t="s">
        <v>32</v>
      </c>
      <c r="P9" s="4" t="s">
        <v>33</v>
      </c>
      <c r="Q9" s="4">
        <v>0</v>
      </c>
      <c r="R9" s="7">
        <v>44660</v>
      </c>
      <c r="S9" s="6">
        <v>44676</v>
      </c>
      <c r="T9" s="4" t="s">
        <v>34</v>
      </c>
      <c r="U9" s="4">
        <v>-209.1</v>
      </c>
      <c r="V9" s="4">
        <v>0</v>
      </c>
      <c r="W9" s="4">
        <v>0</v>
      </c>
      <c r="X9" s="4" t="s">
        <v>61</v>
      </c>
      <c r="Y9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2" sqref="A12:F1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17773095690</v>
      </c>
      <c r="B2" s="6">
        <v>44660</v>
      </c>
      <c r="C2" s="6">
        <v>44661</v>
      </c>
      <c r="D2" s="4">
        <v>320.2</v>
      </c>
      <c r="E2" s="4" t="str">
        <f>VLOOKUP(A2,HOP!A:L,12,0)</f>
        <v>320.20</v>
      </c>
      <c r="F2" s="4" t="str">
        <f>VLOOKUP(A2,HOP!A:C,3,0)</f>
        <v>2502099</v>
      </c>
      <c r="G2" s="4">
        <f>D2-E2</f>
        <v>0</v>
      </c>
      <c r="H2" s="4" t="str">
        <f>$H$1&amp;F2</f>
        <v>，2502099</v>
      </c>
      <c r="I2" s="4" t="str">
        <f>VLOOKUP(A2,HOP!A:U,21,0)</f>
        <v>Saas酒店</v>
      </c>
    </row>
    <row r="3" s="4" customFormat="1" spans="1:9">
      <c r="A3" s="5">
        <v>17773099531</v>
      </c>
      <c r="B3" s="6">
        <v>44660</v>
      </c>
      <c r="C3" s="6">
        <v>44661</v>
      </c>
      <c r="D3" s="4">
        <v>280.17</v>
      </c>
      <c r="E3" s="4" t="str">
        <f>VLOOKUP(A3,HOP!A:L,12,0)</f>
        <v>280.17</v>
      </c>
      <c r="F3" s="4" t="str">
        <f>VLOOKUP(A3,HOP!A:C,3,0)</f>
        <v>2502101</v>
      </c>
      <c r="G3" s="4">
        <f>D3-E3</f>
        <v>0</v>
      </c>
      <c r="H3" s="4" t="str">
        <f>$H$1&amp;F3</f>
        <v>，2502101</v>
      </c>
      <c r="I3" s="4" t="str">
        <f>VLOOKUP(A3,HOP!A:U,21,0)</f>
        <v>Saas酒店</v>
      </c>
    </row>
    <row r="4" s="4" customFormat="1" hidden="1" spans="1:10">
      <c r="A4" s="5">
        <v>17780054367</v>
      </c>
      <c r="B4" s="6">
        <v>44660</v>
      </c>
      <c r="C4" s="6">
        <v>44661</v>
      </c>
      <c r="D4" s="4">
        <v>352</v>
      </c>
      <c r="E4" s="4">
        <v>352</v>
      </c>
      <c r="F4" s="8" t="s">
        <v>63</v>
      </c>
      <c r="G4" s="4">
        <f>D4-E4</f>
        <v>0</v>
      </c>
      <c r="H4" s="4" t="str">
        <f>$H$1&amp;F4</f>
        <v>，202204082215590020</v>
      </c>
      <c r="I4" s="4" t="e">
        <f>VLOOKUP(A4,HOP!A:U,21,0)</f>
        <v>#N/A</v>
      </c>
      <c r="J4" s="4">
        <v>4.8</v>
      </c>
    </row>
    <row r="5" s="4" customFormat="1" spans="1:9">
      <c r="A5" s="5">
        <v>17780169695</v>
      </c>
      <c r="B5" s="6">
        <v>44660</v>
      </c>
      <c r="C5" s="6">
        <v>44661</v>
      </c>
      <c r="D5" s="4">
        <v>1160.49</v>
      </c>
      <c r="E5" s="4" t="str">
        <f>VLOOKUP(A5,HOP!A:L,12,0)</f>
        <v>1160.49</v>
      </c>
      <c r="F5" s="4" t="str">
        <f>VLOOKUP(A5,HOP!A:C,3,0)</f>
        <v>2503586</v>
      </c>
      <c r="G5" s="4">
        <f>D5-E5</f>
        <v>0</v>
      </c>
      <c r="H5" s="4" t="str">
        <f>$H$1&amp;F5</f>
        <v>，2503586</v>
      </c>
      <c r="I5" s="4" t="str">
        <f>VLOOKUP(A5,HOP!A:U,21,0)</f>
        <v>直连</v>
      </c>
    </row>
    <row r="6" s="4" customFormat="1" hidden="1" spans="1:9">
      <c r="A6" s="5">
        <v>17780664372</v>
      </c>
      <c r="B6" s="6">
        <v>44660</v>
      </c>
      <c r="C6" s="6">
        <v>44661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hidden="1" spans="1:9">
      <c r="A7" s="5">
        <v>17780952745</v>
      </c>
      <c r="B7" s="6">
        <v>44660</v>
      </c>
      <c r="C7" s="6">
        <v>44661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2112.86</v>
      </c>
    </row>
    <row r="12" spans="1:6">
      <c r="A12" s="4" t="s">
        <v>64</v>
      </c>
      <c r="E12" s="4">
        <v>1160.49</v>
      </c>
      <c r="F12" s="4">
        <v>1393.92</v>
      </c>
    </row>
    <row r="13" spans="1:6">
      <c r="A13" s="4" t="s">
        <v>65</v>
      </c>
      <c r="E13" s="4">
        <v>600.37</v>
      </c>
      <c r="F13" s="4">
        <v>721.14</v>
      </c>
    </row>
    <row r="14" spans="1:6">
      <c r="A14" s="4" t="s">
        <v>66</v>
      </c>
      <c r="E14" s="4">
        <v>352</v>
      </c>
      <c r="F14" s="4">
        <v>422.8</v>
      </c>
    </row>
    <row r="15" spans="1:6">
      <c r="A15" s="4" t="s">
        <v>67</v>
      </c>
      <c r="E15" s="4">
        <f>SUBTOTAL(9,E12:E14)</f>
        <v>2112.86</v>
      </c>
      <c r="F15" s="4">
        <f>SUBTOTAL(9,F12:F14)</f>
        <v>2537.86</v>
      </c>
    </row>
    <row r="16" spans="1:1">
      <c r="A16" s="4" t="s">
        <v>68</v>
      </c>
    </row>
  </sheetData>
  <autoFilter ref="A1:XFD16">
    <filterColumn colId="3">
      <filters blank="1">
        <filter val="352"/>
        <filter val="320.2"/>
        <filter val="2112.86"/>
        <filter val="280.17"/>
        <filter val="1160.49"/>
      </filters>
    </filterColumn>
    <filterColumn colId="8">
      <filters blank="1"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17780169695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17773099531</v>
      </c>
      <c r="B3" s="1" t="s">
        <v>104</v>
      </c>
      <c r="C3" s="1" t="s">
        <v>105</v>
      </c>
      <c r="D3" s="1" t="s">
        <v>106</v>
      </c>
      <c r="E3" s="1" t="s">
        <v>39</v>
      </c>
      <c r="F3" s="1" t="s">
        <v>91</v>
      </c>
      <c r="G3" s="1" t="s">
        <v>92</v>
      </c>
      <c r="H3" s="1" t="s">
        <v>93</v>
      </c>
      <c r="I3" s="1" t="s">
        <v>107</v>
      </c>
      <c r="J3" s="1" t="s">
        <v>95</v>
      </c>
      <c r="K3" s="1" t="s">
        <v>107</v>
      </c>
      <c r="L3" s="1" t="s">
        <v>107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108</v>
      </c>
      <c r="S3" s="1" t="s">
        <v>101</v>
      </c>
      <c r="T3" s="1" t="s">
        <v>102</v>
      </c>
      <c r="U3" s="1" t="s">
        <v>109</v>
      </c>
    </row>
    <row r="4" s="1" customFormat="1" spans="1:21">
      <c r="A4" s="3">
        <v>17773095690</v>
      </c>
      <c r="B4" s="1" t="s">
        <v>104</v>
      </c>
      <c r="C4" s="1" t="s">
        <v>110</v>
      </c>
      <c r="D4" s="1" t="s">
        <v>106</v>
      </c>
      <c r="E4" s="1" t="s">
        <v>31</v>
      </c>
      <c r="F4" s="1" t="s">
        <v>91</v>
      </c>
      <c r="G4" s="1" t="s">
        <v>92</v>
      </c>
      <c r="H4" s="1" t="s">
        <v>93</v>
      </c>
      <c r="I4" s="1" t="s">
        <v>111</v>
      </c>
      <c r="J4" s="1" t="s">
        <v>95</v>
      </c>
      <c r="K4" s="1" t="s">
        <v>111</v>
      </c>
      <c r="L4" s="1" t="s">
        <v>111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112</v>
      </c>
      <c r="S4" s="1" t="s">
        <v>101</v>
      </c>
      <c r="T4" s="1" t="s">
        <v>102</v>
      </c>
      <c r="U4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2022-04-25T01:19:31Z</dcterms:created>
  <dcterms:modified xsi:type="dcterms:W3CDTF">2022-04-25T01:28:23Z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1809CC9100A943B68CF760C623AD9DB3</vt:lpwstr>
  </property>
  <property fmtid="{D5CDD505-2E9C-101B-9397-08002B2CF9AE}" pid="4" name="KSOProductBuildVer">
    <vt:lpwstr>2052-11.1.0.11636</vt:lpwstr>
  </property>
</Properties>
</file>