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Sheet1" sheetId="1" r:id="rId1"/>
    <sheet name="Sheet2" sheetId="2" r:id="rId2"/>
    <sheet name="对账1USD" sheetId="3" r:id="rId3"/>
    <sheet name="对账2HKD" sheetId="4" r:id="rId4"/>
    <sheet name="HOP" sheetId="5" r:id="rId5"/>
  </sheets>
  <definedNames>
    <definedName name="_xlnm._FilterDatabase" localSheetId="3" hidden="1">对账2HKD!$1:$18</definedName>
  </definedNames>
  <calcPr calcId="144525"/>
</workbook>
</file>

<file path=xl/sharedStrings.xml><?xml version="1.0" encoding="utf-8"?>
<sst xmlns="http://schemas.openxmlformats.org/spreadsheetml/2006/main" count="653" uniqueCount="279">
  <si>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</si>
  <si>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</si>
  <si>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</si>
  <si>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</si>
  <si>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</si>
  <si>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</si>
  <si>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</si>
  <si>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</si>
  <si>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</si>
  <si>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</si>
  <si>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</si>
  <si>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</si>
  <si>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</si>
  <si>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</si>
  <si>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</si>
  <si>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</si>
  <si>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</si>
  <si>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</si>
  <si>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</si>
  <si>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</si>
  <si>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</si>
  <si>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</si>
  <si>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</si>
  <si>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</si>
  <si>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</si>
  <si>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17345075282	</t>
  </si>
  <si>
    <t>Ctrip</t>
  </si>
  <si>
    <t>正常</t>
  </si>
  <si>
    <t>[里尔]巴里亚里尔酒店(Hôtel Barrière Lille)(55956525)</t>
  </si>
  <si>
    <t>街景高级房&lt;不退款&gt;&lt;2人入住&gt;</t>
  </si>
  <si>
    <t>USD</t>
  </si>
  <si>
    <t>Michel/stephanie</t>
  </si>
  <si>
    <t>CA13030220425USD</t>
  </si>
  <si>
    <t>未提现</t>
  </si>
  <si>
    <t>携程开票</t>
  </si>
  <si>
    <t xml:space="preserve">	</t>
  </si>
  <si>
    <t xml:space="preserve">17540989309	</t>
  </si>
  <si>
    <t>[万锦]万锦市中心蒙地卡罗及套房酒店(Monte Carlo Inns and Suites Downtown Markham)(55586204)</t>
  </si>
  <si>
    <t>特大床房&lt;2人入住&gt;&lt;不退款&gt;&lt;早餐&gt;</t>
  </si>
  <si>
    <t>HKD</t>
  </si>
  <si>
    <t>Vuong/Thi Ngoc Hoa</t>
  </si>
  <si>
    <t>CA13030220425HKD</t>
  </si>
  <si>
    <t xml:space="preserve">2445529	</t>
  </si>
  <si>
    <t xml:space="preserve">105398716	</t>
  </si>
  <si>
    <t xml:space="preserve">17771529104	</t>
  </si>
  <si>
    <t>[巴黎]联合酒店(Hotel de l'Union)(90387359)</t>
  </si>
  <si>
    <t>双人房, 公共浴室&lt;2人入住&gt;&lt;不退款&gt;</t>
  </si>
  <si>
    <t>Xie/Manying</t>
  </si>
  <si>
    <t xml:space="preserve">25006307	</t>
  </si>
  <si>
    <t xml:space="preserve">17780951031	</t>
  </si>
  <si>
    <t>[威尼斯]威尼斯梅斯特奥酒店(Ao Hotel Venezia Mestre)(55391280)</t>
  </si>
  <si>
    <t>双床房&lt;2人入住&gt;&lt;不退款&gt;</t>
  </si>
  <si>
    <t>choi/jeonghyeon,choi/jeonghyeon</t>
  </si>
  <si>
    <t xml:space="preserve">2504023	</t>
  </si>
  <si>
    <t xml:space="preserve">17782575843	</t>
  </si>
  <si>
    <t>[德累斯顿]德雷斯顿杜瑞特酒店(Dorint Hotel Dresden)(55426412)</t>
  </si>
  <si>
    <t>标准大床房&lt;2人入住&gt;&lt;不退款&gt;&lt;早餐&gt;</t>
  </si>
  <si>
    <t>Oehme/mike,oehme/mandy</t>
  </si>
  <si>
    <t xml:space="preserve">2505071	</t>
  </si>
  <si>
    <t xml:space="preserve">884588	</t>
  </si>
  <si>
    <t xml:space="preserve">17789139711	</t>
  </si>
  <si>
    <t>[纽约]纽约时代广场洲际酒店(InterContinental New York Times Square)(55694442)</t>
  </si>
  <si>
    <t>高级房&lt;2人入住&gt;&lt;不退款&gt;</t>
  </si>
  <si>
    <t>NATIVIDAD/TIM</t>
  </si>
  <si>
    <t xml:space="preserve">41041700	</t>
  </si>
  <si>
    <t xml:space="preserve">17798589449	</t>
  </si>
  <si>
    <t>[纽约]纽约中央凯悦大酒店(Hyatt Grand Central New York)(55862047)</t>
  </si>
  <si>
    <t>特大床房&lt;2人入住&gt;&lt;不退款&gt;</t>
  </si>
  <si>
    <t>LIANG/SHUANG</t>
  </si>
  <si>
    <t xml:space="preserve">6957005	</t>
  </si>
  <si>
    <t xml:space="preserve">17803739476	</t>
  </si>
  <si>
    <t>[威斯敏斯特城]圣詹姆士庭院-阿塔酒店-伦敦(St. James' Court, A Taj Hotel, London)(55598816)</t>
  </si>
  <si>
    <t>经典双人房&lt;不退款&gt;&lt;2人入住&gt;</t>
  </si>
  <si>
    <t>Thakrar/Jiten,Thakrar/Jiten</t>
  </si>
  <si>
    <t xml:space="preserve">2511456	</t>
  </si>
  <si>
    <t>75717SC084171</t>
  </si>
  <si>
    <t xml:space="preserve">75717SC084172	</t>
  </si>
  <si>
    <t xml:space="preserve">17804033558	</t>
  </si>
  <si>
    <t>[瓦莱塔]萨米特罗之家酒店(Domus Zamittello)(90202668)</t>
  </si>
  <si>
    <t>经典客房1张特大床&lt;2人入住&gt;&lt;不退款&gt;</t>
  </si>
  <si>
    <t>Grasso/Marica,Serafini/Marco</t>
  </si>
  <si>
    <t xml:space="preserve">T4EIF2	</t>
  </si>
  <si>
    <t xml:space="preserve">17806347930	</t>
  </si>
  <si>
    <t>[null](89934241)</t>
  </si>
  <si>
    <t xml:space="preserve">17814510680	</t>
  </si>
  <si>
    <t>[蒂梅丘拉]卡特酒庄度假酒店(Carter Estate Winery and Resort)(70393746)</t>
  </si>
  <si>
    <t>带沙发床的葡萄园庄园平房&lt;2人入住&gt;&lt;不退款&gt;&lt;早餐&gt;</t>
  </si>
  <si>
    <t>Prater/Amy</t>
  </si>
  <si>
    <t xml:space="preserve">2516007	</t>
  </si>
  <si>
    <t xml:space="preserve">63988SC060990	</t>
  </si>
  <si>
    <t xml:space="preserve">17815512882	</t>
  </si>
  <si>
    <t>[圣安东尼波特曼]阿布拉特酒店(Hotel Abrat)(90355037)</t>
  </si>
  <si>
    <t>双床房, 海景&lt;2人入住&gt;&lt;不退款&gt;&lt;早餐&gt;</t>
  </si>
  <si>
    <t>Wong/Yuet Ming</t>
  </si>
  <si>
    <t xml:space="preserve">25035641	</t>
  </si>
  <si>
    <t>取消</t>
  </si>
  <si>
    <t xml:space="preserve">17823315039	</t>
  </si>
  <si>
    <t>[肯辛顿-切尔西区]伦敦Park International酒店(Park International Hotel)(56185655)</t>
  </si>
  <si>
    <t>经典双人床房&lt;2人入住&gt;&lt;不退款&gt;</t>
  </si>
  <si>
    <t>Walls/Katerina</t>
  </si>
  <si>
    <t xml:space="preserve">75796SC021175	</t>
  </si>
  <si>
    <t xml:space="preserve">17827119249	</t>
  </si>
  <si>
    <t>[雅加达]雅加达盛美利亚酒店(Gran Melia Jakarta)(55598968)</t>
  </si>
  <si>
    <t>豪华房&lt;不退款&gt;&lt;2人入住&gt;</t>
  </si>
  <si>
    <t>Chong/Aik Heng</t>
  </si>
  <si>
    <t xml:space="preserve">2201435267	</t>
  </si>
  <si>
    <t xml:space="preserve">17827676173	</t>
  </si>
  <si>
    <t>[河内]园畔森莱酒店(Parkside Sunline Hotel)(55320431)</t>
  </si>
  <si>
    <t>城市景观豪华双人房&lt;2人入住&gt;&lt;不退款&gt;&lt;早餐&gt;</t>
  </si>
  <si>
    <t>LI/YONGFENG</t>
  </si>
  <si>
    <t xml:space="preserve">2519473	</t>
  </si>
  <si>
    <t xml:space="preserve">17827823500	</t>
  </si>
  <si>
    <t>[伯克利]沙特克广场酒店(Hotel Shattuck Plaza)(77372231)</t>
  </si>
  <si>
    <t>商务客房&lt;不退款&gt;&lt;2人入住&gt;</t>
  </si>
  <si>
    <t>Lin/Christine</t>
  </si>
  <si>
    <t xml:space="preserve">2519522	</t>
  </si>
  <si>
    <t xml:space="preserve">108185352	</t>
  </si>
  <si>
    <t xml:space="preserve">17828359718	</t>
  </si>
  <si>
    <t>[吉隆坡]吉隆坡美利亚酒店(Melia Kuala Lumpur)(55665890)</t>
  </si>
  <si>
    <t>美利亚特大床房&lt;2人入住&gt;&lt;不退款&gt;</t>
  </si>
  <si>
    <t>Harun/Mawar</t>
  </si>
  <si>
    <t xml:space="preserve">642209	</t>
  </si>
  <si>
    <t xml:space="preserve">17828390622	</t>
  </si>
  <si>
    <t>[马德里]马德里巴拉哈斯机场美利亚酒店(Melia Barajas)(55611949)</t>
  </si>
  <si>
    <t>尊贵房&lt;2人入住&gt;&lt;不退款&gt;</t>
  </si>
  <si>
    <t>JI/HANGJUN</t>
  </si>
  <si>
    <t xml:space="preserve">2201441536	</t>
  </si>
  <si>
    <t>，</t>
  </si>
  <si>
    <t>入账 追加120USD，补款单17345075282结算 CA13030220425USD</t>
  </si>
  <si>
    <t>A220425163846481</t>
  </si>
  <si>
    <t>USD / HKD 当前参考汇率: 7.84692</t>
  </si>
  <si>
    <t>总计： 120 USD/
941.63 HKD</t>
  </si>
  <si>
    <t xml:space="preserve"> 47728 HKD</t>
  </si>
  <si>
    <t>A220425102821481</t>
  </si>
  <si>
    <t>总计：47728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</si>
  <si>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</si>
  <si>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</si>
  <si>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</si>
  <si>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</si>
  <si>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</si>
  <si>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</si>
  <si>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</si>
  <si>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</si>
  <si>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</si>
  <si>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</si>
  <si>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</si>
  <si>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</si>
  <si>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</si>
  <si>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</si>
  <si>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</si>
  <si>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</si>
  <si>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</si>
  <si>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</si>
  <si>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2022-04-21</t>
  </si>
  <si>
    <t>2519692</t>
  </si>
  <si>
    <t>巴拉哈斯美利亚酒店</t>
  </si>
  <si>
    <t>JI HANGJUN</t>
  </si>
  <si>
    <t>2022-04-22</t>
  </si>
  <si>
    <t>退房日周结</t>
  </si>
  <si>
    <t>1105.23</t>
  </si>
  <si>
    <t>1348.00</t>
  </si>
  <si>
    <t>0</t>
  </si>
  <si>
    <t>0.00</t>
  </si>
  <si>
    <t>携程汇智国际直连</t>
  </si>
  <si>
    <t>925</t>
  </si>
  <si>
    <t>2022-04-21 16:24:33</t>
  </si>
  <si>
    <t>否</t>
  </si>
  <si>
    <t>汇智国际旅游发展有限公司</t>
  </si>
  <si>
    <t>直连</t>
  </si>
  <si>
    <t>2519685</t>
  </si>
  <si>
    <t>吉隆坡美利亚酒店</t>
  </si>
  <si>
    <t>Harun Mawar</t>
  </si>
  <si>
    <t>248.43</t>
  </si>
  <si>
    <t>303.00</t>
  </si>
  <si>
    <t>2022-04-21 16:07:13</t>
  </si>
  <si>
    <t>2519522</t>
  </si>
  <si>
    <t>沙特克广场酒店</t>
  </si>
  <si>
    <t>Lin Christine</t>
  </si>
  <si>
    <t>1235.59</t>
  </si>
  <si>
    <t>1507.00</t>
  </si>
  <si>
    <t>2022-04-21 13:08:44</t>
  </si>
  <si>
    <t>2519473</t>
  </si>
  <si>
    <t>园畔森莱酒店</t>
  </si>
  <si>
    <t>LI YONGFENG</t>
  </si>
  <si>
    <t>267.29</t>
  </si>
  <si>
    <t>326.00</t>
  </si>
  <si>
    <t>2022-04-21 12:11:19</t>
  </si>
  <si>
    <t>2519244</t>
  </si>
  <si>
    <t>雅加达盛美利亚酒店</t>
  </si>
  <si>
    <t>Chong Aik Heng</t>
  </si>
  <si>
    <t>1090.47</t>
  </si>
  <si>
    <t>1330.00</t>
  </si>
  <si>
    <t>2022-04-21 03:19:19</t>
  </si>
  <si>
    <t>2022-04-20</t>
  </si>
  <si>
    <t>2518936</t>
  </si>
  <si>
    <t>伦敦国际公园酒店</t>
  </si>
  <si>
    <t>Walls Katerina</t>
  </si>
  <si>
    <t>1970.12</t>
  </si>
  <si>
    <t>2412.00</t>
  </si>
  <si>
    <t>2022-04-20 18:30:06</t>
  </si>
  <si>
    <t>2022-04-18</t>
  </si>
  <si>
    <t>2516714</t>
  </si>
  <si>
    <t xml:space="preserve">阿布拉特酒店 </t>
  </si>
  <si>
    <t>Wong Yuet Ming</t>
  </si>
  <si>
    <t>2022-04-19</t>
  </si>
  <si>
    <t>1956.13</t>
  </si>
  <si>
    <t>2404.00</t>
  </si>
  <si>
    <t>2022-04-18 19:22:21</t>
  </si>
  <si>
    <t>2516007</t>
  </si>
  <si>
    <t>卡特酒庄及度假村</t>
  </si>
  <si>
    <t>Prater Amy</t>
  </si>
  <si>
    <t>1928.47</t>
  </si>
  <si>
    <t>2370.00</t>
  </si>
  <si>
    <t>2022-04-18 12:23:27</t>
  </si>
  <si>
    <t>2022-04-16</t>
  </si>
  <si>
    <t>2512751</t>
  </si>
  <si>
    <t>卡尔玛圣所酒店</t>
  </si>
  <si>
    <t>Bull Nicola</t>
  </si>
  <si>
    <t>1582.84</t>
  </si>
  <si>
    <t>1945.00</t>
  </si>
  <si>
    <t>-1944</t>
  </si>
  <si>
    <t>-1582</t>
  </si>
  <si>
    <t>2022-04-19 23:06:22</t>
  </si>
  <si>
    <t>2022-04-15</t>
  </si>
  <si>
    <t>2511547</t>
  </si>
  <si>
    <t>萨米特罗之家酒店</t>
  </si>
  <si>
    <t>Grasso Marica,Serafini Marco</t>
  </si>
  <si>
    <t>3477.53</t>
  </si>
  <si>
    <t>4269.00</t>
  </si>
  <si>
    <t>2022-04-15 07:16:37</t>
  </si>
  <si>
    <t>2511456</t>
  </si>
  <si>
    <t>圣詹姆士庭院-阿塔酒店-伦敦</t>
  </si>
  <si>
    <t>Thakrar Jiten,Thakrar Jiten</t>
  </si>
  <si>
    <t>3349.60</t>
  </si>
  <si>
    <t>4116.00</t>
  </si>
  <si>
    <t>2022-04-15 00:41:09</t>
  </si>
  <si>
    <t>2022-04-13</t>
  </si>
  <si>
    <t>2509778</t>
  </si>
  <si>
    <t>纽约君悦酒店</t>
  </si>
  <si>
    <t>LIANG SHUANG</t>
  </si>
  <si>
    <t>2022-04-14</t>
  </si>
  <si>
    <t>14798.14</t>
  </si>
  <si>
    <t>18184.00</t>
  </si>
  <si>
    <t>2022-04-13 23:01:03</t>
  </si>
  <si>
    <t>2022-04-11</t>
  </si>
  <si>
    <t>2506183</t>
  </si>
  <si>
    <t>纽约时代广场洲际酒店</t>
  </si>
  <si>
    <t>NATIVIDAD TIM</t>
  </si>
  <si>
    <t>3424.41</t>
  </si>
  <si>
    <t>4210.00</t>
  </si>
  <si>
    <t>2022-04-11 06:50:43</t>
  </si>
  <si>
    <t>2022-04-10</t>
  </si>
  <si>
    <t>2505071</t>
  </si>
  <si>
    <t>德雷斯顿杜瑞特酒店</t>
  </si>
  <si>
    <t>Oehme mike,oehme mandy</t>
  </si>
  <si>
    <t>1640.63</t>
  </si>
  <si>
    <t>2017.00</t>
  </si>
  <si>
    <t>2022-04-10 02:10:51</t>
  </si>
  <si>
    <t>2022-04-09</t>
  </si>
  <si>
    <t>2504023</t>
  </si>
  <si>
    <t>威尼斯梅斯特奥酒店</t>
  </si>
  <si>
    <t>choi jeonghyeon,choi jeonghyeon</t>
  </si>
  <si>
    <t>353.02</t>
  </si>
  <si>
    <t>434.00</t>
  </si>
  <si>
    <t>2022-04-09 11:55:43</t>
  </si>
  <si>
    <t>2022-04-07</t>
  </si>
  <si>
    <t>2500747</t>
  </si>
  <si>
    <t>戴尔联合酒店</t>
  </si>
  <si>
    <t>Xie Manying</t>
  </si>
  <si>
    <t>387.71</t>
  </si>
  <si>
    <t>477.00</t>
  </si>
  <si>
    <t>2022-04-07 02:34:21</t>
  </si>
  <si>
    <t>2022-03-03</t>
  </si>
  <si>
    <t>2445529</t>
  </si>
  <si>
    <t xml:space="preserve">万锦市中心蒙地卡罗及套房酒店 </t>
  </si>
  <si>
    <t>Vuong Thi Ngoc Hoa</t>
  </si>
  <si>
    <t>1638.22</t>
  </si>
  <si>
    <t>2021.00</t>
  </si>
  <si>
    <t>2022-03-03 04:19:21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</si>
</sst>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6" fillId="16" borderId="3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44672</v>
      </c>
      <c r="G2" s="6">
        <v>44673</v>
      </c>
      <c r="H2" s="4">
        <v>1</v>
      </c>
      <c r="I2" s="4">
        <v>1</v>
      </c>
      <c r="J2" s="4">
        <v>1</v>
      </c>
      <c r="K2" s="4" t="s">
        <v>30</v>
      </c>
      <c r="L2" s="4">
        <v>120</v>
      </c>
      <c r="M2" s="4">
        <v>120</v>
      </c>
      <c r="N2" s="4" t="s">
        <v>31</v>
      </c>
      <c r="O2" s="4" t="s">
        <v>32</v>
      </c>
      <c r="P2" s="4" t="s">
        <v>33</v>
      </c>
      <c r="Q2" s="4">
        <v>0</v>
      </c>
      <c r="R2" s="7">
        <v>44604</v>
      </c>
      <c r="S2" s="6">
        <v>44676</v>
      </c>
      <c r="T2" s="4" t="s">
        <v>34</v>
      </c>
      <c r="U2" s="4">
        <v>120</v>
      </c>
      <c r="V2" s="4">
        <v>0</v>
      </c>
      <c r="W2" s="4">
        <v>0</v>
      </c>
      <c r="X2" s="4" t="s">
        <v>35</v>
      </c>
      <c r="Y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36</v>
      </c>
      <c r="B2" s="4" t="s">
        <v>26</v>
      </c>
      <c r="C2" s="4" t="s">
        <v>27</v>
      </c>
      <c r="D2" s="4" t="s">
        <v>37</v>
      </c>
      <c r="E2" s="4" t="s">
        <v>38</v>
      </c>
      <c r="F2" s="6">
        <v>44670</v>
      </c>
      <c r="G2" s="6">
        <v>44673</v>
      </c>
      <c r="H2" s="4">
        <v>1</v>
      </c>
      <c r="I2" s="4">
        <v>3</v>
      </c>
      <c r="J2" s="4">
        <v>3</v>
      </c>
      <c r="K2" s="4" t="s">
        <v>39</v>
      </c>
      <c r="L2" s="4">
        <v>2021</v>
      </c>
      <c r="M2" s="4">
        <v>2021</v>
      </c>
      <c r="N2" s="4" t="s">
        <v>40</v>
      </c>
      <c r="O2" s="4" t="s">
        <v>41</v>
      </c>
      <c r="P2" s="4" t="s">
        <v>33</v>
      </c>
      <c r="Q2" s="4">
        <v>0</v>
      </c>
      <c r="R2" s="7">
        <v>44623</v>
      </c>
      <c r="S2" s="6">
        <v>44676</v>
      </c>
      <c r="T2" s="4" t="s">
        <v>34</v>
      </c>
      <c r="U2" s="4">
        <v>2021</v>
      </c>
      <c r="V2" s="4">
        <v>0</v>
      </c>
      <c r="W2" s="4">
        <v>0</v>
      </c>
      <c r="X2" s="4" t="s">
        <v>42</v>
      </c>
      <c r="Y2" s="4" t="s">
        <v>43</v>
      </c>
    </row>
    <row r="3" s="4" customFormat="1" spans="1:25">
      <c r="A3" s="4" t="s">
        <v>44</v>
      </c>
      <c r="B3" s="4" t="s">
        <v>26</v>
      </c>
      <c r="C3" s="4" t="s">
        <v>27</v>
      </c>
      <c r="D3" s="4" t="s">
        <v>45</v>
      </c>
      <c r="E3" s="4" t="s">
        <v>46</v>
      </c>
      <c r="F3" s="6">
        <v>44672</v>
      </c>
      <c r="G3" s="6">
        <v>44673</v>
      </c>
      <c r="H3" s="4">
        <v>1</v>
      </c>
      <c r="I3" s="4">
        <v>1</v>
      </c>
      <c r="J3" s="4">
        <v>1</v>
      </c>
      <c r="K3" s="4" t="s">
        <v>39</v>
      </c>
      <c r="L3" s="4">
        <v>477</v>
      </c>
      <c r="M3" s="4">
        <v>477</v>
      </c>
      <c r="N3" s="4" t="s">
        <v>47</v>
      </c>
      <c r="O3" s="4" t="s">
        <v>41</v>
      </c>
      <c r="P3" s="4" t="s">
        <v>33</v>
      </c>
      <c r="Q3" s="4">
        <v>0</v>
      </c>
      <c r="R3" s="7">
        <v>44658</v>
      </c>
      <c r="S3" s="6">
        <v>44676</v>
      </c>
      <c r="T3" s="4" t="s">
        <v>34</v>
      </c>
      <c r="U3" s="4">
        <v>477</v>
      </c>
      <c r="V3" s="4">
        <v>0</v>
      </c>
      <c r="W3" s="4">
        <v>0</v>
      </c>
      <c r="X3" s="4" t="s">
        <v>35</v>
      </c>
      <c r="Y3" s="4" t="s">
        <v>48</v>
      </c>
    </row>
    <row r="4" s="4" customFormat="1" spans="1:25">
      <c r="A4" s="4" t="s">
        <v>49</v>
      </c>
      <c r="B4" s="4" t="s">
        <v>26</v>
      </c>
      <c r="C4" s="4" t="s">
        <v>27</v>
      </c>
      <c r="D4" s="4" t="s">
        <v>50</v>
      </c>
      <c r="E4" s="4" t="s">
        <v>51</v>
      </c>
      <c r="F4" s="6">
        <v>44672</v>
      </c>
      <c r="G4" s="6">
        <v>44673</v>
      </c>
      <c r="H4" s="4">
        <v>1</v>
      </c>
      <c r="I4" s="4">
        <v>1</v>
      </c>
      <c r="J4" s="4">
        <v>1</v>
      </c>
      <c r="K4" s="4" t="s">
        <v>39</v>
      </c>
      <c r="L4" s="4">
        <v>434</v>
      </c>
      <c r="M4" s="4">
        <v>434</v>
      </c>
      <c r="N4" s="4" t="s">
        <v>52</v>
      </c>
      <c r="O4" s="4" t="s">
        <v>41</v>
      </c>
      <c r="P4" s="4" t="s">
        <v>33</v>
      </c>
      <c r="Q4" s="4">
        <v>0</v>
      </c>
      <c r="R4" s="7">
        <v>44660</v>
      </c>
      <c r="S4" s="6">
        <v>44676</v>
      </c>
      <c r="T4" s="4" t="s">
        <v>34</v>
      </c>
      <c r="U4" s="4">
        <v>434</v>
      </c>
      <c r="V4" s="4">
        <v>0</v>
      </c>
      <c r="W4" s="4">
        <v>0</v>
      </c>
      <c r="X4" s="4" t="s">
        <v>53</v>
      </c>
      <c r="Y4" s="4" t="s">
        <v>35</v>
      </c>
    </row>
    <row r="5" s="4" customFormat="1" spans="1:25">
      <c r="A5" s="4" t="s">
        <v>54</v>
      </c>
      <c r="B5" s="4" t="s">
        <v>26</v>
      </c>
      <c r="C5" s="4" t="s">
        <v>27</v>
      </c>
      <c r="D5" s="4" t="s">
        <v>55</v>
      </c>
      <c r="E5" s="4" t="s">
        <v>56</v>
      </c>
      <c r="F5" s="6">
        <v>44670</v>
      </c>
      <c r="G5" s="6">
        <v>44673</v>
      </c>
      <c r="H5" s="4">
        <v>1</v>
      </c>
      <c r="I5" s="4">
        <v>3</v>
      </c>
      <c r="J5" s="4">
        <v>3</v>
      </c>
      <c r="K5" s="4" t="s">
        <v>39</v>
      </c>
      <c r="L5" s="4">
        <v>2017</v>
      </c>
      <c r="M5" s="4">
        <v>2017</v>
      </c>
      <c r="N5" s="4" t="s">
        <v>57</v>
      </c>
      <c r="O5" s="4" t="s">
        <v>41</v>
      </c>
      <c r="P5" s="4" t="s">
        <v>33</v>
      </c>
      <c r="Q5" s="4">
        <v>0</v>
      </c>
      <c r="R5" s="7">
        <v>44661</v>
      </c>
      <c r="S5" s="6">
        <v>44676</v>
      </c>
      <c r="T5" s="4" t="s">
        <v>34</v>
      </c>
      <c r="U5" s="4">
        <v>2017</v>
      </c>
      <c r="V5" s="4">
        <v>0</v>
      </c>
      <c r="W5" s="4">
        <v>0</v>
      </c>
      <c r="X5" s="4" t="s">
        <v>58</v>
      </c>
      <c r="Y5" s="4" t="s">
        <v>59</v>
      </c>
    </row>
    <row r="6" s="4" customFormat="1" spans="1:25">
      <c r="A6" s="4" t="s">
        <v>60</v>
      </c>
      <c r="B6" s="4" t="s">
        <v>26</v>
      </c>
      <c r="C6" s="4" t="s">
        <v>27</v>
      </c>
      <c r="D6" s="4" t="s">
        <v>61</v>
      </c>
      <c r="E6" s="4" t="s">
        <v>62</v>
      </c>
      <c r="F6" s="6">
        <v>44671</v>
      </c>
      <c r="G6" s="6">
        <v>44673</v>
      </c>
      <c r="H6" s="4">
        <v>1</v>
      </c>
      <c r="I6" s="4">
        <v>2</v>
      </c>
      <c r="J6" s="4">
        <v>2</v>
      </c>
      <c r="K6" s="4" t="s">
        <v>39</v>
      </c>
      <c r="L6" s="4">
        <v>4210</v>
      </c>
      <c r="M6" s="4">
        <v>4210</v>
      </c>
      <c r="N6" s="4" t="s">
        <v>63</v>
      </c>
      <c r="O6" s="4" t="s">
        <v>41</v>
      </c>
      <c r="P6" s="4" t="s">
        <v>33</v>
      </c>
      <c r="Q6" s="4">
        <v>0</v>
      </c>
      <c r="R6" s="7">
        <v>44662</v>
      </c>
      <c r="S6" s="6">
        <v>44676</v>
      </c>
      <c r="T6" s="4" t="s">
        <v>34</v>
      </c>
      <c r="U6" s="4">
        <v>4210</v>
      </c>
      <c r="V6" s="4">
        <v>0</v>
      </c>
      <c r="W6" s="4">
        <v>0</v>
      </c>
      <c r="X6" s="4" t="s">
        <v>35</v>
      </c>
      <c r="Y6" s="4" t="s">
        <v>64</v>
      </c>
    </row>
    <row r="7" s="4" customFormat="1" spans="1:25">
      <c r="A7" s="4" t="s">
        <v>65</v>
      </c>
      <c r="B7" s="4" t="s">
        <v>26</v>
      </c>
      <c r="C7" s="4" t="s">
        <v>27</v>
      </c>
      <c r="D7" s="4" t="s">
        <v>66</v>
      </c>
      <c r="E7" s="4" t="s">
        <v>67</v>
      </c>
      <c r="F7" s="6">
        <v>44665</v>
      </c>
      <c r="G7" s="6">
        <v>44673</v>
      </c>
      <c r="H7" s="4">
        <v>1</v>
      </c>
      <c r="I7" s="4">
        <v>8</v>
      </c>
      <c r="J7" s="4">
        <v>8</v>
      </c>
      <c r="K7" s="4" t="s">
        <v>39</v>
      </c>
      <c r="L7" s="4">
        <v>18184</v>
      </c>
      <c r="M7" s="4">
        <v>18184</v>
      </c>
      <c r="N7" s="4" t="s">
        <v>68</v>
      </c>
      <c r="O7" s="4" t="s">
        <v>41</v>
      </c>
      <c r="P7" s="4" t="s">
        <v>33</v>
      </c>
      <c r="Q7" s="4">
        <v>0</v>
      </c>
      <c r="R7" s="7">
        <v>44664</v>
      </c>
      <c r="S7" s="6">
        <v>44676</v>
      </c>
      <c r="T7" s="4" t="s">
        <v>34</v>
      </c>
      <c r="U7" s="4">
        <v>18184</v>
      </c>
      <c r="V7" s="4">
        <v>0</v>
      </c>
      <c r="W7" s="4">
        <v>0</v>
      </c>
      <c r="X7" s="4" t="s">
        <v>35</v>
      </c>
      <c r="Y7" s="4" t="s">
        <v>69</v>
      </c>
    </row>
    <row r="8" s="4" customFormat="1" spans="1:26">
      <c r="A8" s="4" t="s">
        <v>70</v>
      </c>
      <c r="B8" s="4" t="s">
        <v>26</v>
      </c>
      <c r="C8" s="4" t="s">
        <v>27</v>
      </c>
      <c r="D8" s="4" t="s">
        <v>71</v>
      </c>
      <c r="E8" s="4" t="s">
        <v>72</v>
      </c>
      <c r="F8" s="6">
        <v>44672</v>
      </c>
      <c r="G8" s="6">
        <v>44673</v>
      </c>
      <c r="H8" s="4">
        <v>2</v>
      </c>
      <c r="I8" s="4">
        <v>1</v>
      </c>
      <c r="J8" s="4">
        <v>2</v>
      </c>
      <c r="K8" s="4" t="s">
        <v>39</v>
      </c>
      <c r="L8" s="4">
        <v>4116</v>
      </c>
      <c r="M8" s="4">
        <v>4116</v>
      </c>
      <c r="N8" s="4" t="s">
        <v>73</v>
      </c>
      <c r="O8" s="4" t="s">
        <v>41</v>
      </c>
      <c r="P8" s="4" t="s">
        <v>33</v>
      </c>
      <c r="Q8" s="4">
        <v>0</v>
      </c>
      <c r="R8" s="7">
        <v>44666</v>
      </c>
      <c r="S8" s="6">
        <v>44676</v>
      </c>
      <c r="T8" s="4" t="s">
        <v>34</v>
      </c>
      <c r="U8" s="4">
        <v>4116</v>
      </c>
      <c r="V8" s="4">
        <v>0</v>
      </c>
      <c r="W8" s="4">
        <v>0</v>
      </c>
      <c r="X8" s="4" t="s">
        <v>74</v>
      </c>
      <c r="Y8" s="4" t="s">
        <v>75</v>
      </c>
      <c r="Z8" s="4" t="s">
        <v>76</v>
      </c>
    </row>
    <row r="9" s="4" customFormat="1" spans="1:25">
      <c r="A9" s="4" t="s">
        <v>77</v>
      </c>
      <c r="B9" s="4" t="s">
        <v>26</v>
      </c>
      <c r="C9" s="4" t="s">
        <v>27</v>
      </c>
      <c r="D9" s="4" t="s">
        <v>78</v>
      </c>
      <c r="E9" s="4" t="s">
        <v>79</v>
      </c>
      <c r="F9" s="6">
        <v>44670</v>
      </c>
      <c r="G9" s="6">
        <v>44673</v>
      </c>
      <c r="H9" s="4">
        <v>1</v>
      </c>
      <c r="I9" s="4">
        <v>3</v>
      </c>
      <c r="J9" s="4">
        <v>3</v>
      </c>
      <c r="K9" s="4" t="s">
        <v>39</v>
      </c>
      <c r="L9" s="4">
        <v>4269</v>
      </c>
      <c r="M9" s="4">
        <v>4269</v>
      </c>
      <c r="N9" s="4" t="s">
        <v>80</v>
      </c>
      <c r="O9" s="4" t="s">
        <v>41</v>
      </c>
      <c r="P9" s="4" t="s">
        <v>33</v>
      </c>
      <c r="Q9" s="4">
        <v>0</v>
      </c>
      <c r="R9" s="7">
        <v>44666</v>
      </c>
      <c r="S9" s="6">
        <v>44676</v>
      </c>
      <c r="T9" s="4" t="s">
        <v>34</v>
      </c>
      <c r="U9" s="4">
        <v>4269</v>
      </c>
      <c r="V9" s="4">
        <v>0</v>
      </c>
      <c r="W9" s="4">
        <v>0</v>
      </c>
      <c r="X9" s="4" t="s">
        <v>35</v>
      </c>
      <c r="Y9" s="4" t="s">
        <v>81</v>
      </c>
    </row>
    <row r="10" s="4" customFormat="1" spans="1:25">
      <c r="A10" s="4" t="s">
        <v>82</v>
      </c>
      <c r="B10" s="4" t="s">
        <v>26</v>
      </c>
      <c r="C10" s="4" t="s">
        <v>27</v>
      </c>
      <c r="D10" s="4" t="s">
        <v>83</v>
      </c>
      <c r="F10" s="6">
        <v>44672</v>
      </c>
      <c r="G10" s="6">
        <v>44673</v>
      </c>
      <c r="H10" s="4">
        <v>0</v>
      </c>
      <c r="I10" s="4">
        <v>1</v>
      </c>
      <c r="J10" s="4">
        <v>0</v>
      </c>
      <c r="K10" s="4" t="s">
        <v>39</v>
      </c>
      <c r="L10" s="4">
        <v>1945</v>
      </c>
      <c r="M10" s="4">
        <v>1945</v>
      </c>
      <c r="O10" s="4" t="s">
        <v>41</v>
      </c>
      <c r="P10" s="4" t="s">
        <v>33</v>
      </c>
      <c r="Q10" s="4">
        <v>0</v>
      </c>
      <c r="R10" s="7">
        <v>44667</v>
      </c>
      <c r="S10" s="6">
        <v>44676</v>
      </c>
      <c r="T10" s="4" t="s">
        <v>34</v>
      </c>
      <c r="U10" s="4">
        <v>1945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44672</v>
      </c>
      <c r="G11" s="6">
        <v>44673</v>
      </c>
      <c r="H11" s="4">
        <v>1</v>
      </c>
      <c r="I11" s="4">
        <v>1</v>
      </c>
      <c r="J11" s="4">
        <v>1</v>
      </c>
      <c r="K11" s="4" t="s">
        <v>39</v>
      </c>
      <c r="L11" s="4">
        <v>2370</v>
      </c>
      <c r="M11" s="4">
        <v>2370</v>
      </c>
      <c r="N11" s="4" t="s">
        <v>87</v>
      </c>
      <c r="O11" s="4" t="s">
        <v>41</v>
      </c>
      <c r="P11" s="4" t="s">
        <v>33</v>
      </c>
      <c r="Q11" s="4">
        <v>0</v>
      </c>
      <c r="R11" s="7">
        <v>44669</v>
      </c>
      <c r="S11" s="6">
        <v>44676</v>
      </c>
      <c r="T11" s="4" t="s">
        <v>34</v>
      </c>
      <c r="U11" s="4">
        <v>2370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44670</v>
      </c>
      <c r="G12" s="6">
        <v>44673</v>
      </c>
      <c r="H12" s="4">
        <v>1</v>
      </c>
      <c r="I12" s="4">
        <v>3</v>
      </c>
      <c r="J12" s="4">
        <v>3</v>
      </c>
      <c r="K12" s="4" t="s">
        <v>39</v>
      </c>
      <c r="L12" s="4">
        <v>2404</v>
      </c>
      <c r="M12" s="4">
        <v>2404</v>
      </c>
      <c r="N12" s="4" t="s">
        <v>93</v>
      </c>
      <c r="O12" s="4" t="s">
        <v>41</v>
      </c>
      <c r="P12" s="4" t="s">
        <v>33</v>
      </c>
      <c r="Q12" s="4">
        <v>0</v>
      </c>
      <c r="R12" s="7">
        <v>44669</v>
      </c>
      <c r="S12" s="6">
        <v>44676</v>
      </c>
      <c r="T12" s="4" t="s">
        <v>34</v>
      </c>
      <c r="U12" s="4">
        <v>2404</v>
      </c>
      <c r="V12" s="4">
        <v>0</v>
      </c>
      <c r="W12" s="4">
        <v>0</v>
      </c>
      <c r="X12" s="4" t="s">
        <v>35</v>
      </c>
      <c r="Y12" s="4" t="s">
        <v>94</v>
      </c>
    </row>
    <row r="13" s="4" customFormat="1" spans="1:25">
      <c r="A13" s="4" t="s">
        <v>82</v>
      </c>
      <c r="B13" s="4" t="s">
        <v>26</v>
      </c>
      <c r="C13" s="4" t="s">
        <v>95</v>
      </c>
      <c r="D13" s="4" t="s">
        <v>83</v>
      </c>
      <c r="F13" s="6">
        <v>44672</v>
      </c>
      <c r="G13" s="6">
        <v>44673</v>
      </c>
      <c r="H13" s="4">
        <v>0</v>
      </c>
      <c r="I13" s="4">
        <v>1</v>
      </c>
      <c r="J13" s="4">
        <v>0</v>
      </c>
      <c r="K13" s="4" t="s">
        <v>39</v>
      </c>
      <c r="L13" s="4">
        <v>-1945</v>
      </c>
      <c r="M13" s="4">
        <v>-1945</v>
      </c>
      <c r="O13" s="4" t="s">
        <v>41</v>
      </c>
      <c r="P13" s="4" t="s">
        <v>33</v>
      </c>
      <c r="Q13" s="4">
        <v>0</v>
      </c>
      <c r="R13" s="7">
        <v>44667</v>
      </c>
      <c r="S13" s="6">
        <v>44676</v>
      </c>
      <c r="T13" s="4" t="s">
        <v>34</v>
      </c>
      <c r="U13" s="4">
        <v>-1945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44671</v>
      </c>
      <c r="G14" s="6">
        <v>44673</v>
      </c>
      <c r="H14" s="4">
        <v>1</v>
      </c>
      <c r="I14" s="4">
        <v>2</v>
      </c>
      <c r="J14" s="4">
        <v>2</v>
      </c>
      <c r="K14" s="4" t="s">
        <v>39</v>
      </c>
      <c r="L14" s="4">
        <v>2412</v>
      </c>
      <c r="M14" s="4">
        <v>2412</v>
      </c>
      <c r="N14" s="4" t="s">
        <v>99</v>
      </c>
      <c r="O14" s="4" t="s">
        <v>41</v>
      </c>
      <c r="P14" s="4" t="s">
        <v>33</v>
      </c>
      <c r="Q14" s="4">
        <v>0</v>
      </c>
      <c r="R14" s="7">
        <v>44671</v>
      </c>
      <c r="S14" s="6">
        <v>44676</v>
      </c>
      <c r="T14" s="4" t="s">
        <v>34</v>
      </c>
      <c r="U14" s="4">
        <v>2412</v>
      </c>
      <c r="V14" s="4">
        <v>0</v>
      </c>
      <c r="W14" s="4">
        <v>0</v>
      </c>
      <c r="X14" s="4" t="s">
        <v>35</v>
      </c>
      <c r="Y14" s="4" t="s">
        <v>100</v>
      </c>
    </row>
    <row r="15" s="4" customFormat="1" spans="1:26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44672</v>
      </c>
      <c r="G15" s="6">
        <v>44673</v>
      </c>
      <c r="H15" s="4">
        <v>2</v>
      </c>
      <c r="I15" s="4">
        <v>1</v>
      </c>
      <c r="J15" s="4">
        <v>2</v>
      </c>
      <c r="K15" s="4" t="s">
        <v>39</v>
      </c>
      <c r="L15" s="4">
        <v>1330</v>
      </c>
      <c r="M15" s="4">
        <v>1330</v>
      </c>
      <c r="N15" s="4" t="s">
        <v>104</v>
      </c>
      <c r="O15" s="4" t="s">
        <v>41</v>
      </c>
      <c r="P15" s="4" t="s">
        <v>33</v>
      </c>
      <c r="Q15" s="4">
        <v>0</v>
      </c>
      <c r="R15" s="7">
        <v>44672</v>
      </c>
      <c r="S15" s="6">
        <v>44676</v>
      </c>
      <c r="T15" s="4" t="s">
        <v>34</v>
      </c>
      <c r="U15" s="4">
        <v>1330</v>
      </c>
      <c r="V15" s="4">
        <v>0</v>
      </c>
      <c r="W15" s="4">
        <v>0</v>
      </c>
      <c r="X15" s="4" t="s">
        <v>35</v>
      </c>
      <c r="Y15" s="4">
        <v>2201435265</v>
      </c>
      <c r="Z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44672</v>
      </c>
      <c r="G16" s="6">
        <v>44673</v>
      </c>
      <c r="H16" s="4">
        <v>1</v>
      </c>
      <c r="I16" s="4">
        <v>1</v>
      </c>
      <c r="J16" s="4">
        <v>1</v>
      </c>
      <c r="K16" s="4" t="s">
        <v>39</v>
      </c>
      <c r="L16" s="4">
        <v>326</v>
      </c>
      <c r="M16" s="4">
        <v>326</v>
      </c>
      <c r="N16" s="4" t="s">
        <v>109</v>
      </c>
      <c r="O16" s="4" t="s">
        <v>41</v>
      </c>
      <c r="P16" s="4" t="s">
        <v>33</v>
      </c>
      <c r="Q16" s="4">
        <v>0</v>
      </c>
      <c r="R16" s="7">
        <v>44672</v>
      </c>
      <c r="S16" s="6">
        <v>44676</v>
      </c>
      <c r="T16" s="4" t="s">
        <v>34</v>
      </c>
      <c r="U16" s="4">
        <v>326</v>
      </c>
      <c r="V16" s="4">
        <v>0</v>
      </c>
      <c r="W16" s="4">
        <v>0</v>
      </c>
      <c r="X16" s="4" t="s">
        <v>110</v>
      </c>
      <c r="Y16" s="4" t="s">
        <v>35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44672</v>
      </c>
      <c r="G17" s="6">
        <v>44673</v>
      </c>
      <c r="H17" s="4">
        <v>1</v>
      </c>
      <c r="I17" s="4">
        <v>1</v>
      </c>
      <c r="J17" s="4">
        <v>1</v>
      </c>
      <c r="K17" s="4" t="s">
        <v>39</v>
      </c>
      <c r="L17" s="4">
        <v>1507</v>
      </c>
      <c r="M17" s="4">
        <v>1507</v>
      </c>
      <c r="N17" s="4" t="s">
        <v>114</v>
      </c>
      <c r="O17" s="4" t="s">
        <v>41</v>
      </c>
      <c r="P17" s="4" t="s">
        <v>33</v>
      </c>
      <c r="Q17" s="4">
        <v>0</v>
      </c>
      <c r="R17" s="7">
        <v>44672</v>
      </c>
      <c r="S17" s="6">
        <v>44676</v>
      </c>
      <c r="T17" s="4" t="s">
        <v>34</v>
      </c>
      <c r="U17" s="4">
        <v>1507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44672</v>
      </c>
      <c r="G18" s="6">
        <v>44673</v>
      </c>
      <c r="H18" s="4">
        <v>1</v>
      </c>
      <c r="I18" s="4">
        <v>1</v>
      </c>
      <c r="J18" s="4">
        <v>1</v>
      </c>
      <c r="K18" s="4" t="s">
        <v>39</v>
      </c>
      <c r="L18" s="4">
        <v>303</v>
      </c>
      <c r="M18" s="4">
        <v>303</v>
      </c>
      <c r="N18" s="4" t="s">
        <v>120</v>
      </c>
      <c r="O18" s="4" t="s">
        <v>41</v>
      </c>
      <c r="P18" s="4" t="s">
        <v>33</v>
      </c>
      <c r="Q18" s="4">
        <v>0</v>
      </c>
      <c r="R18" s="7">
        <v>44672</v>
      </c>
      <c r="S18" s="6">
        <v>44676</v>
      </c>
      <c r="T18" s="4" t="s">
        <v>34</v>
      </c>
      <c r="U18" s="4">
        <v>303</v>
      </c>
      <c r="V18" s="4">
        <v>0</v>
      </c>
      <c r="W18" s="4">
        <v>0</v>
      </c>
      <c r="X18" s="4" t="s">
        <v>35</v>
      </c>
      <c r="Y18" s="4" t="s">
        <v>121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44672</v>
      </c>
      <c r="G19" s="6">
        <v>44673</v>
      </c>
      <c r="H19" s="4">
        <v>1</v>
      </c>
      <c r="I19" s="4">
        <v>1</v>
      </c>
      <c r="J19" s="4">
        <v>1</v>
      </c>
      <c r="K19" s="4" t="s">
        <v>39</v>
      </c>
      <c r="L19" s="4">
        <v>1348</v>
      </c>
      <c r="M19" s="4">
        <v>1348</v>
      </c>
      <c r="N19" s="4" t="s">
        <v>125</v>
      </c>
      <c r="O19" s="4" t="s">
        <v>41</v>
      </c>
      <c r="P19" s="4" t="s">
        <v>33</v>
      </c>
      <c r="Q19" s="4">
        <v>0</v>
      </c>
      <c r="R19" s="7">
        <v>44672</v>
      </c>
      <c r="S19" s="6">
        <v>44676</v>
      </c>
      <c r="T19" s="4" t="s">
        <v>34</v>
      </c>
      <c r="U19" s="4">
        <v>1348</v>
      </c>
      <c r="V19" s="4">
        <v>0</v>
      </c>
      <c r="W19" s="4">
        <v>0</v>
      </c>
      <c r="X19" s="4" t="s">
        <v>35</v>
      </c>
      <c r="Y19" s="4" t="s">
        <v>126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F2" sqref="F2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127</v>
      </c>
    </row>
    <row r="2" s="4" customFormat="1" spans="1:10">
      <c r="A2" s="5">
        <v>17345075282</v>
      </c>
      <c r="B2" s="6">
        <v>44672</v>
      </c>
      <c r="C2" s="6">
        <v>44673</v>
      </c>
      <c r="D2" s="4">
        <v>120</v>
      </c>
      <c r="E2" s="4" t="e">
        <f>VLOOKUP(A2,HOP!A:L,12,0)</f>
        <v>#N/A</v>
      </c>
      <c r="F2" s="4">
        <v>2336312</v>
      </c>
      <c r="G2" s="4" t="e">
        <f>D2-E2</f>
        <v>#N/A</v>
      </c>
      <c r="H2" s="4" t="str">
        <f>$H$1&amp;F2</f>
        <v>，2336312</v>
      </c>
      <c r="J2" s="4" t="s">
        <v>128</v>
      </c>
    </row>
    <row r="4" spans="4:4">
      <c r="D4" s="4">
        <f>SUM(D2:D3)</f>
        <v>120</v>
      </c>
    </row>
    <row r="9" spans="1:1">
      <c r="A9" s="4" t="s">
        <v>129</v>
      </c>
    </row>
    <row r="10" spans="1:1">
      <c r="A10" s="4" t="s">
        <v>130</v>
      </c>
    </row>
    <row r="11" spans="1:1">
      <c r="A11" s="4" t="s">
        <v>131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24" sqref="A24:A25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127</v>
      </c>
    </row>
    <row r="2" s="4" customFormat="1" spans="1:9">
      <c r="A2" s="5">
        <v>17540989309</v>
      </c>
      <c r="B2" s="6">
        <v>44670</v>
      </c>
      <c r="C2" s="6">
        <v>44673</v>
      </c>
      <c r="D2" s="4">
        <v>2021</v>
      </c>
      <c r="E2" s="4" t="str">
        <f>VLOOKUP(A2,HOP!A:L,12,0)</f>
        <v>2021.00</v>
      </c>
      <c r="F2" s="4" t="str">
        <f>VLOOKUP(A2,HOP!A:C,3,0)</f>
        <v>2445529</v>
      </c>
      <c r="G2" s="4">
        <f>D2-E2</f>
        <v>0</v>
      </c>
      <c r="H2" s="4" t="str">
        <f>$H$1&amp;F2</f>
        <v>，2445529</v>
      </c>
      <c r="I2" s="4" t="str">
        <f>VLOOKUP(A2,HOP!A:U,21,0)</f>
        <v>直连</v>
      </c>
    </row>
    <row r="3" s="4" customFormat="1" spans="1:9">
      <c r="A3" s="5">
        <v>17771529104</v>
      </c>
      <c r="B3" s="6">
        <v>44672</v>
      </c>
      <c r="C3" s="6">
        <v>44673</v>
      </c>
      <c r="D3" s="4">
        <v>477</v>
      </c>
      <c r="E3" s="4" t="str">
        <f>VLOOKUP(A3,HOP!A:L,12,0)</f>
        <v>477.00</v>
      </c>
      <c r="F3" s="4" t="str">
        <f>VLOOKUP(A3,HOP!A:C,3,0)</f>
        <v>2500747</v>
      </c>
      <c r="G3" s="4">
        <f t="shared" ref="G3:G18" si="0">D3-E3</f>
        <v>0</v>
      </c>
      <c r="H3" s="4" t="str">
        <f t="shared" ref="H3:H18" si="1">$H$1&amp;F3</f>
        <v>，2500747</v>
      </c>
      <c r="I3" s="4" t="str">
        <f>VLOOKUP(A3,HOP!A:U,21,0)</f>
        <v>直连</v>
      </c>
    </row>
    <row r="4" s="4" customFormat="1" spans="1:9">
      <c r="A4" s="5">
        <v>17780951031</v>
      </c>
      <c r="B4" s="6">
        <v>44672</v>
      </c>
      <c r="C4" s="6">
        <v>44673</v>
      </c>
      <c r="D4" s="4">
        <v>434</v>
      </c>
      <c r="E4" s="4" t="str">
        <f>VLOOKUP(A4,HOP!A:L,12,0)</f>
        <v>434.00</v>
      </c>
      <c r="F4" s="4" t="str">
        <f>VLOOKUP(A4,HOP!A:C,3,0)</f>
        <v>2504023</v>
      </c>
      <c r="G4" s="4">
        <f t="shared" si="0"/>
        <v>0</v>
      </c>
      <c r="H4" s="4" t="str">
        <f t="shared" si="1"/>
        <v>，2504023</v>
      </c>
      <c r="I4" s="4" t="str">
        <f>VLOOKUP(A4,HOP!A:U,21,0)</f>
        <v>直连</v>
      </c>
    </row>
    <row r="5" s="4" customFormat="1" spans="1:9">
      <c r="A5" s="5">
        <v>17782575843</v>
      </c>
      <c r="B5" s="6">
        <v>44670</v>
      </c>
      <c r="C5" s="6">
        <v>44673</v>
      </c>
      <c r="D5" s="4">
        <v>2017</v>
      </c>
      <c r="E5" s="4" t="str">
        <f>VLOOKUP(A5,HOP!A:L,12,0)</f>
        <v>2017.00</v>
      </c>
      <c r="F5" s="4" t="str">
        <f>VLOOKUP(A5,HOP!A:C,3,0)</f>
        <v>2505071</v>
      </c>
      <c r="G5" s="4">
        <f t="shared" si="0"/>
        <v>0</v>
      </c>
      <c r="H5" s="4" t="str">
        <f t="shared" si="1"/>
        <v>，2505071</v>
      </c>
      <c r="I5" s="4" t="str">
        <f>VLOOKUP(A5,HOP!A:U,21,0)</f>
        <v>直连</v>
      </c>
    </row>
    <row r="6" s="4" customFormat="1" spans="1:9">
      <c r="A6" s="5">
        <v>17789139711</v>
      </c>
      <c r="B6" s="6">
        <v>44671</v>
      </c>
      <c r="C6" s="6">
        <v>44673</v>
      </c>
      <c r="D6" s="4">
        <v>4210</v>
      </c>
      <c r="E6" s="4" t="str">
        <f>VLOOKUP(A6,HOP!A:L,12,0)</f>
        <v>4210.00</v>
      </c>
      <c r="F6" s="4" t="str">
        <f>VLOOKUP(A6,HOP!A:C,3,0)</f>
        <v>2506183</v>
      </c>
      <c r="G6" s="4">
        <f t="shared" si="0"/>
        <v>0</v>
      </c>
      <c r="H6" s="4" t="str">
        <f t="shared" si="1"/>
        <v>，2506183</v>
      </c>
      <c r="I6" s="4" t="str">
        <f>VLOOKUP(A6,HOP!A:U,21,0)</f>
        <v>直连</v>
      </c>
    </row>
    <row r="7" s="4" customFormat="1" spans="1:9">
      <c r="A7" s="5">
        <v>17798589449</v>
      </c>
      <c r="B7" s="6">
        <v>44665</v>
      </c>
      <c r="C7" s="6">
        <v>44673</v>
      </c>
      <c r="D7" s="4">
        <v>18184</v>
      </c>
      <c r="E7" s="4" t="str">
        <f>VLOOKUP(A7,HOP!A:L,12,0)</f>
        <v>18184.00</v>
      </c>
      <c r="F7" s="4" t="str">
        <f>VLOOKUP(A7,HOP!A:C,3,0)</f>
        <v>2509778</v>
      </c>
      <c r="G7" s="4">
        <f t="shared" si="0"/>
        <v>0</v>
      </c>
      <c r="H7" s="4" t="str">
        <f t="shared" si="1"/>
        <v>，2509778</v>
      </c>
      <c r="I7" s="4" t="str">
        <f>VLOOKUP(A7,HOP!A:U,21,0)</f>
        <v>直连</v>
      </c>
    </row>
    <row r="8" s="4" customFormat="1" spans="1:9">
      <c r="A8" s="5">
        <v>17803739476</v>
      </c>
      <c r="B8" s="6">
        <v>44672</v>
      </c>
      <c r="C8" s="6">
        <v>44673</v>
      </c>
      <c r="D8" s="4">
        <v>4116</v>
      </c>
      <c r="E8" s="4" t="str">
        <f>VLOOKUP(A8,HOP!A:L,12,0)</f>
        <v>4116.00</v>
      </c>
      <c r="F8" s="4" t="str">
        <f>VLOOKUP(A8,HOP!A:C,3,0)</f>
        <v>2511456</v>
      </c>
      <c r="G8" s="4">
        <f t="shared" si="0"/>
        <v>0</v>
      </c>
      <c r="H8" s="4" t="str">
        <f t="shared" si="1"/>
        <v>，2511456</v>
      </c>
      <c r="I8" s="4" t="str">
        <f>VLOOKUP(A8,HOP!A:U,21,0)</f>
        <v>直连</v>
      </c>
    </row>
    <row r="9" s="4" customFormat="1" spans="1:9">
      <c r="A9" s="5">
        <v>17804033558</v>
      </c>
      <c r="B9" s="6">
        <v>44670</v>
      </c>
      <c r="C9" s="6">
        <v>44673</v>
      </c>
      <c r="D9" s="4">
        <v>4269</v>
      </c>
      <c r="E9" s="4" t="str">
        <f>VLOOKUP(A9,HOP!A:L,12,0)</f>
        <v>4269.00</v>
      </c>
      <c r="F9" s="4" t="str">
        <f>VLOOKUP(A9,HOP!A:C,3,0)</f>
        <v>2511547</v>
      </c>
      <c r="G9" s="4">
        <f t="shared" si="0"/>
        <v>0</v>
      </c>
      <c r="H9" s="4" t="str">
        <f t="shared" si="1"/>
        <v>，2511547</v>
      </c>
      <c r="I9" s="4" t="str">
        <f>VLOOKUP(A9,HOP!A:U,21,0)</f>
        <v>直连</v>
      </c>
    </row>
    <row r="10" s="4" customFormat="1" spans="1:9">
      <c r="A10" s="5">
        <v>17806347930</v>
      </c>
      <c r="B10" s="6">
        <v>44672</v>
      </c>
      <c r="C10" s="6">
        <v>44673</v>
      </c>
      <c r="D10" s="4">
        <v>0</v>
      </c>
      <c r="E10" s="4" t="str">
        <f>VLOOKUP(A10,HOP!A:L,12,0)</f>
        <v>0.00</v>
      </c>
      <c r="F10" s="4" t="str">
        <f>VLOOKUP(A10,HOP!A:C,3,0)</f>
        <v>2512751</v>
      </c>
      <c r="G10" s="4">
        <f t="shared" si="0"/>
        <v>0</v>
      </c>
      <c r="H10" s="4" t="str">
        <f t="shared" si="1"/>
        <v>，2512751</v>
      </c>
      <c r="I10" s="4" t="str">
        <f>VLOOKUP(A10,HOP!A:U,21,0)</f>
        <v>直连</v>
      </c>
    </row>
    <row r="11" s="4" customFormat="1" spans="1:9">
      <c r="A11" s="5">
        <v>17814510680</v>
      </c>
      <c r="B11" s="6">
        <v>44672</v>
      </c>
      <c r="C11" s="6">
        <v>44673</v>
      </c>
      <c r="D11" s="4">
        <v>2370</v>
      </c>
      <c r="E11" s="4" t="str">
        <f>VLOOKUP(A11,HOP!A:L,12,0)</f>
        <v>2370.00</v>
      </c>
      <c r="F11" s="4" t="str">
        <f>VLOOKUP(A11,HOP!A:C,3,0)</f>
        <v>2516007</v>
      </c>
      <c r="G11" s="4">
        <f t="shared" si="0"/>
        <v>0</v>
      </c>
      <c r="H11" s="4" t="str">
        <f t="shared" si="1"/>
        <v>，2516007</v>
      </c>
      <c r="I11" s="4" t="str">
        <f>VLOOKUP(A11,HOP!A:U,21,0)</f>
        <v>直连</v>
      </c>
    </row>
    <row r="12" s="4" customFormat="1" spans="1:9">
      <c r="A12" s="5">
        <v>17815512882</v>
      </c>
      <c r="B12" s="6">
        <v>44670</v>
      </c>
      <c r="C12" s="6">
        <v>44673</v>
      </c>
      <c r="D12" s="4">
        <v>2404</v>
      </c>
      <c r="E12" s="4" t="str">
        <f>VLOOKUP(A12,HOP!A:L,12,0)</f>
        <v>2404.00</v>
      </c>
      <c r="F12" s="4" t="str">
        <f>VLOOKUP(A12,HOP!A:C,3,0)</f>
        <v>2516714</v>
      </c>
      <c r="G12" s="4">
        <f t="shared" si="0"/>
        <v>0</v>
      </c>
      <c r="H12" s="4" t="str">
        <f t="shared" si="1"/>
        <v>，2516714</v>
      </c>
      <c r="I12" s="4" t="str">
        <f>VLOOKUP(A12,HOP!A:U,21,0)</f>
        <v>直连</v>
      </c>
    </row>
    <row r="13" s="4" customFormat="1" spans="1:9">
      <c r="A13" s="5">
        <v>17823315039</v>
      </c>
      <c r="B13" s="6">
        <v>44671</v>
      </c>
      <c r="C13" s="6">
        <v>44673</v>
      </c>
      <c r="D13" s="4">
        <v>2412</v>
      </c>
      <c r="E13" s="4" t="str">
        <f>VLOOKUP(A13,HOP!A:L,12,0)</f>
        <v>2412.00</v>
      </c>
      <c r="F13" s="4" t="str">
        <f>VLOOKUP(A13,HOP!A:C,3,0)</f>
        <v>2518936</v>
      </c>
      <c r="G13" s="4">
        <f t="shared" si="0"/>
        <v>0</v>
      </c>
      <c r="H13" s="4" t="str">
        <f t="shared" si="1"/>
        <v>，2518936</v>
      </c>
      <c r="I13" s="4" t="str">
        <f>VLOOKUP(A13,HOP!A:U,21,0)</f>
        <v>直连</v>
      </c>
    </row>
    <row r="14" s="4" customFormat="1" spans="1:9">
      <c r="A14" s="5">
        <v>17827119249</v>
      </c>
      <c r="B14" s="6">
        <v>44672</v>
      </c>
      <c r="C14" s="6">
        <v>44673</v>
      </c>
      <c r="D14" s="4">
        <v>1330</v>
      </c>
      <c r="E14" s="4" t="str">
        <f>VLOOKUP(A14,HOP!A:L,12,0)</f>
        <v>1330.00</v>
      </c>
      <c r="F14" s="4" t="str">
        <f>VLOOKUP(A14,HOP!A:C,3,0)</f>
        <v>2519244</v>
      </c>
      <c r="G14" s="4">
        <f t="shared" si="0"/>
        <v>0</v>
      </c>
      <c r="H14" s="4" t="str">
        <f t="shared" si="1"/>
        <v>，2519244</v>
      </c>
      <c r="I14" s="4" t="str">
        <f>VLOOKUP(A14,HOP!A:U,21,0)</f>
        <v>直连</v>
      </c>
    </row>
    <row r="15" s="4" customFormat="1" spans="1:9">
      <c r="A15" s="5">
        <v>17827676173</v>
      </c>
      <c r="B15" s="6">
        <v>44672</v>
      </c>
      <c r="C15" s="6">
        <v>44673</v>
      </c>
      <c r="D15" s="4">
        <v>326</v>
      </c>
      <c r="E15" s="4" t="str">
        <f>VLOOKUP(A15,HOP!A:L,12,0)</f>
        <v>326.00</v>
      </c>
      <c r="F15" s="4" t="str">
        <f>VLOOKUP(A15,HOP!A:C,3,0)</f>
        <v>2519473</v>
      </c>
      <c r="G15" s="4">
        <f t="shared" si="0"/>
        <v>0</v>
      </c>
      <c r="H15" s="4" t="str">
        <f t="shared" si="1"/>
        <v>，2519473</v>
      </c>
      <c r="I15" s="4" t="str">
        <f>VLOOKUP(A15,HOP!A:U,21,0)</f>
        <v>直连</v>
      </c>
    </row>
    <row r="16" s="4" customFormat="1" spans="1:9">
      <c r="A16" s="5">
        <v>17827823500</v>
      </c>
      <c r="B16" s="6">
        <v>44672</v>
      </c>
      <c r="C16" s="6">
        <v>44673</v>
      </c>
      <c r="D16" s="4">
        <v>1507</v>
      </c>
      <c r="E16" s="4" t="str">
        <f>VLOOKUP(A16,HOP!A:L,12,0)</f>
        <v>1507.00</v>
      </c>
      <c r="F16" s="4" t="str">
        <f>VLOOKUP(A16,HOP!A:C,3,0)</f>
        <v>2519522</v>
      </c>
      <c r="G16" s="4">
        <f t="shared" si="0"/>
        <v>0</v>
      </c>
      <c r="H16" s="4" t="str">
        <f t="shared" si="1"/>
        <v>，2519522</v>
      </c>
      <c r="I16" s="4" t="str">
        <f>VLOOKUP(A16,HOP!A:U,21,0)</f>
        <v>直连</v>
      </c>
    </row>
    <row r="17" s="4" customFormat="1" spans="1:9">
      <c r="A17" s="5">
        <v>17828359718</v>
      </c>
      <c r="B17" s="6">
        <v>44672</v>
      </c>
      <c r="C17" s="6">
        <v>44673</v>
      </c>
      <c r="D17" s="4">
        <v>303</v>
      </c>
      <c r="E17" s="4" t="str">
        <f>VLOOKUP(A17,HOP!A:L,12,0)</f>
        <v>303.00</v>
      </c>
      <c r="F17" s="4" t="str">
        <f>VLOOKUP(A17,HOP!A:C,3,0)</f>
        <v>2519685</v>
      </c>
      <c r="G17" s="4">
        <f t="shared" si="0"/>
        <v>0</v>
      </c>
      <c r="H17" s="4" t="str">
        <f t="shared" si="1"/>
        <v>，2519685</v>
      </c>
      <c r="I17" s="4" t="str">
        <f>VLOOKUP(A17,HOP!A:U,21,0)</f>
        <v>直连</v>
      </c>
    </row>
    <row r="18" s="4" customFormat="1" spans="1:9">
      <c r="A18" s="5">
        <v>17828390622</v>
      </c>
      <c r="B18" s="6">
        <v>44672</v>
      </c>
      <c r="C18" s="6">
        <v>44673</v>
      </c>
      <c r="D18" s="4">
        <v>1348</v>
      </c>
      <c r="E18" s="4" t="str">
        <f>VLOOKUP(A18,HOP!A:L,12,0)</f>
        <v>1348.00</v>
      </c>
      <c r="F18" s="4" t="str">
        <f>VLOOKUP(A18,HOP!A:C,3,0)</f>
        <v>2519692</v>
      </c>
      <c r="G18" s="4">
        <f t="shared" si="0"/>
        <v>0</v>
      </c>
      <c r="H18" s="4" t="str">
        <f t="shared" si="1"/>
        <v>，2519692</v>
      </c>
      <c r="I18" s="4" t="str">
        <f>VLOOKUP(A18,HOP!A:U,21,0)</f>
        <v>直连</v>
      </c>
    </row>
    <row r="20" spans="4:4">
      <c r="D20" s="4">
        <f>SUM(D2:D19)</f>
        <v>47728</v>
      </c>
    </row>
    <row r="21" spans="4:4">
      <c r="D21" s="4" t="s">
        <v>132</v>
      </c>
    </row>
    <row r="24" spans="1:1">
      <c r="A24" s="4" t="s">
        <v>133</v>
      </c>
    </row>
    <row r="25" spans="1:1">
      <c r="A25" s="4" t="s">
        <v>134</v>
      </c>
    </row>
  </sheetData>
  <autoFilter ref="A1:XFD18">
    <extLst/>
  </autoFilter>
  <conditionalFormatting sqref="A2:A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135</v>
      </c>
      <c r="B1" s="2" t="s">
        <v>136</v>
      </c>
      <c r="C1" s="2" t="s">
        <v>137</v>
      </c>
      <c r="D1" s="2" t="s">
        <v>138</v>
      </c>
      <c r="E1" s="2" t="s">
        <v>13</v>
      </c>
      <c r="F1" s="2" t="s">
        <v>5</v>
      </c>
      <c r="G1" s="2" t="s">
        <v>6</v>
      </c>
      <c r="H1" s="2" t="s">
        <v>139</v>
      </c>
      <c r="I1" s="2" t="s">
        <v>140</v>
      </c>
      <c r="J1" s="2" t="s">
        <v>141</v>
      </c>
      <c r="K1" s="2" t="s">
        <v>142</v>
      </c>
      <c r="L1" s="2" t="s">
        <v>143</v>
      </c>
      <c r="M1" s="2" t="s">
        <v>144</v>
      </c>
      <c r="N1" s="2" t="s">
        <v>145</v>
      </c>
      <c r="O1" s="2" t="s">
        <v>146</v>
      </c>
      <c r="P1" s="2" t="s">
        <v>147</v>
      </c>
      <c r="Q1" s="2" t="s">
        <v>148</v>
      </c>
      <c r="R1" s="2" t="s">
        <v>149</v>
      </c>
      <c r="S1" s="2" t="s">
        <v>150</v>
      </c>
      <c r="T1" s="2" t="s">
        <v>151</v>
      </c>
      <c r="U1" s="2" t="s">
        <v>152</v>
      </c>
    </row>
    <row r="2" s="1" customFormat="1" spans="1:21">
      <c r="A2" s="3">
        <v>17828390622</v>
      </c>
      <c r="B2" s="1" t="s">
        <v>153</v>
      </c>
      <c r="C2" s="1" t="s">
        <v>154</v>
      </c>
      <c r="D2" s="1" t="s">
        <v>155</v>
      </c>
      <c r="E2" s="1" t="s">
        <v>156</v>
      </c>
      <c r="F2" s="1" t="s">
        <v>153</v>
      </c>
      <c r="G2" s="1" t="s">
        <v>157</v>
      </c>
      <c r="H2" s="1" t="s">
        <v>158</v>
      </c>
      <c r="I2" s="1" t="s">
        <v>159</v>
      </c>
      <c r="J2" s="1" t="s">
        <v>39</v>
      </c>
      <c r="K2" s="1" t="s">
        <v>160</v>
      </c>
      <c r="L2" s="1" t="s">
        <v>160</v>
      </c>
      <c r="M2" s="1" t="s">
        <v>161</v>
      </c>
      <c r="N2" s="1" t="s">
        <v>161</v>
      </c>
      <c r="O2" s="1" t="s">
        <v>162</v>
      </c>
      <c r="P2" s="1" t="s">
        <v>163</v>
      </c>
      <c r="Q2" s="1" t="s">
        <v>164</v>
      </c>
      <c r="R2" s="1" t="s">
        <v>165</v>
      </c>
      <c r="S2" s="1" t="s">
        <v>166</v>
      </c>
      <c r="T2" s="1" t="s">
        <v>167</v>
      </c>
      <c r="U2" s="1" t="s">
        <v>168</v>
      </c>
    </row>
    <row r="3" s="1" customFormat="1" spans="1:21">
      <c r="A3" s="3">
        <v>17828359718</v>
      </c>
      <c r="B3" s="1" t="s">
        <v>153</v>
      </c>
      <c r="C3" s="1" t="s">
        <v>169</v>
      </c>
      <c r="D3" s="1" t="s">
        <v>170</v>
      </c>
      <c r="E3" s="1" t="s">
        <v>171</v>
      </c>
      <c r="F3" s="1" t="s">
        <v>153</v>
      </c>
      <c r="G3" s="1" t="s">
        <v>157</v>
      </c>
      <c r="H3" s="1" t="s">
        <v>158</v>
      </c>
      <c r="I3" s="1" t="s">
        <v>172</v>
      </c>
      <c r="J3" s="1" t="s">
        <v>39</v>
      </c>
      <c r="K3" s="1" t="s">
        <v>173</v>
      </c>
      <c r="L3" s="1" t="s">
        <v>173</v>
      </c>
      <c r="M3" s="1" t="s">
        <v>161</v>
      </c>
      <c r="N3" s="1" t="s">
        <v>161</v>
      </c>
      <c r="O3" s="1" t="s">
        <v>162</v>
      </c>
      <c r="P3" s="1" t="s">
        <v>163</v>
      </c>
      <c r="Q3" s="1" t="s">
        <v>164</v>
      </c>
      <c r="R3" s="1" t="s">
        <v>174</v>
      </c>
      <c r="S3" s="1" t="s">
        <v>166</v>
      </c>
      <c r="T3" s="1" t="s">
        <v>167</v>
      </c>
      <c r="U3" s="1" t="s">
        <v>168</v>
      </c>
    </row>
    <row r="4" s="1" customFormat="1" spans="1:21">
      <c r="A4" s="3">
        <v>17827823500</v>
      </c>
      <c r="B4" s="1" t="s">
        <v>153</v>
      </c>
      <c r="C4" s="1" t="s">
        <v>175</v>
      </c>
      <c r="D4" s="1" t="s">
        <v>176</v>
      </c>
      <c r="E4" s="1" t="s">
        <v>177</v>
      </c>
      <c r="F4" s="1" t="s">
        <v>153</v>
      </c>
      <c r="G4" s="1" t="s">
        <v>157</v>
      </c>
      <c r="H4" s="1" t="s">
        <v>158</v>
      </c>
      <c r="I4" s="1" t="s">
        <v>178</v>
      </c>
      <c r="J4" s="1" t="s">
        <v>39</v>
      </c>
      <c r="K4" s="1" t="s">
        <v>179</v>
      </c>
      <c r="L4" s="1" t="s">
        <v>179</v>
      </c>
      <c r="M4" s="1" t="s">
        <v>161</v>
      </c>
      <c r="N4" s="1" t="s">
        <v>161</v>
      </c>
      <c r="O4" s="1" t="s">
        <v>162</v>
      </c>
      <c r="P4" s="1" t="s">
        <v>163</v>
      </c>
      <c r="Q4" s="1" t="s">
        <v>164</v>
      </c>
      <c r="R4" s="1" t="s">
        <v>180</v>
      </c>
      <c r="S4" s="1" t="s">
        <v>166</v>
      </c>
      <c r="T4" s="1" t="s">
        <v>167</v>
      </c>
      <c r="U4" s="1" t="s">
        <v>168</v>
      </c>
    </row>
    <row r="5" s="1" customFormat="1" spans="1:21">
      <c r="A5" s="3">
        <v>17827676173</v>
      </c>
      <c r="B5" s="1" t="s">
        <v>153</v>
      </c>
      <c r="C5" s="1" t="s">
        <v>181</v>
      </c>
      <c r="D5" s="1" t="s">
        <v>182</v>
      </c>
      <c r="E5" s="1" t="s">
        <v>183</v>
      </c>
      <c r="F5" s="1" t="s">
        <v>153</v>
      </c>
      <c r="G5" s="1" t="s">
        <v>157</v>
      </c>
      <c r="H5" s="1" t="s">
        <v>158</v>
      </c>
      <c r="I5" s="1" t="s">
        <v>184</v>
      </c>
      <c r="J5" s="1" t="s">
        <v>39</v>
      </c>
      <c r="K5" s="1" t="s">
        <v>185</v>
      </c>
      <c r="L5" s="1" t="s">
        <v>185</v>
      </c>
      <c r="M5" s="1" t="s">
        <v>161</v>
      </c>
      <c r="N5" s="1" t="s">
        <v>161</v>
      </c>
      <c r="O5" s="1" t="s">
        <v>162</v>
      </c>
      <c r="P5" s="1" t="s">
        <v>163</v>
      </c>
      <c r="Q5" s="1" t="s">
        <v>164</v>
      </c>
      <c r="R5" s="1" t="s">
        <v>186</v>
      </c>
      <c r="S5" s="1" t="s">
        <v>166</v>
      </c>
      <c r="T5" s="1" t="s">
        <v>167</v>
      </c>
      <c r="U5" s="1" t="s">
        <v>168</v>
      </c>
    </row>
    <row r="6" s="1" customFormat="1" spans="1:21">
      <c r="A6" s="3">
        <v>17827119249</v>
      </c>
      <c r="B6" s="1" t="s">
        <v>153</v>
      </c>
      <c r="C6" s="1" t="s">
        <v>187</v>
      </c>
      <c r="D6" s="1" t="s">
        <v>188</v>
      </c>
      <c r="E6" s="1" t="s">
        <v>189</v>
      </c>
      <c r="F6" s="1" t="s">
        <v>153</v>
      </c>
      <c r="G6" s="1" t="s">
        <v>157</v>
      </c>
      <c r="H6" s="1" t="s">
        <v>158</v>
      </c>
      <c r="I6" s="1" t="s">
        <v>190</v>
      </c>
      <c r="J6" s="1" t="s">
        <v>39</v>
      </c>
      <c r="K6" s="1" t="s">
        <v>191</v>
      </c>
      <c r="L6" s="1" t="s">
        <v>191</v>
      </c>
      <c r="M6" s="1" t="s">
        <v>161</v>
      </c>
      <c r="N6" s="1" t="s">
        <v>161</v>
      </c>
      <c r="O6" s="1" t="s">
        <v>162</v>
      </c>
      <c r="P6" s="1" t="s">
        <v>163</v>
      </c>
      <c r="Q6" s="1" t="s">
        <v>164</v>
      </c>
      <c r="R6" s="1" t="s">
        <v>192</v>
      </c>
      <c r="S6" s="1" t="s">
        <v>166</v>
      </c>
      <c r="T6" s="1" t="s">
        <v>167</v>
      </c>
      <c r="U6" s="1" t="s">
        <v>168</v>
      </c>
    </row>
    <row r="7" s="1" customFormat="1" spans="1:21">
      <c r="A7" s="3">
        <v>17823315039</v>
      </c>
      <c r="B7" s="1" t="s">
        <v>193</v>
      </c>
      <c r="C7" s="1" t="s">
        <v>194</v>
      </c>
      <c r="D7" s="1" t="s">
        <v>195</v>
      </c>
      <c r="E7" s="1" t="s">
        <v>196</v>
      </c>
      <c r="F7" s="1" t="s">
        <v>193</v>
      </c>
      <c r="G7" s="1" t="s">
        <v>157</v>
      </c>
      <c r="H7" s="1" t="s">
        <v>158</v>
      </c>
      <c r="I7" s="1" t="s">
        <v>197</v>
      </c>
      <c r="J7" s="1" t="s">
        <v>39</v>
      </c>
      <c r="K7" s="1" t="s">
        <v>198</v>
      </c>
      <c r="L7" s="1" t="s">
        <v>198</v>
      </c>
      <c r="M7" s="1" t="s">
        <v>161</v>
      </c>
      <c r="N7" s="1" t="s">
        <v>161</v>
      </c>
      <c r="O7" s="1" t="s">
        <v>162</v>
      </c>
      <c r="P7" s="1" t="s">
        <v>163</v>
      </c>
      <c r="Q7" s="1" t="s">
        <v>164</v>
      </c>
      <c r="R7" s="1" t="s">
        <v>199</v>
      </c>
      <c r="S7" s="1" t="s">
        <v>166</v>
      </c>
      <c r="T7" s="1" t="s">
        <v>167</v>
      </c>
      <c r="U7" s="1" t="s">
        <v>168</v>
      </c>
    </row>
    <row r="8" s="1" customFormat="1" spans="1:21">
      <c r="A8" s="3">
        <v>17815512882</v>
      </c>
      <c r="B8" s="1" t="s">
        <v>200</v>
      </c>
      <c r="C8" s="1" t="s">
        <v>201</v>
      </c>
      <c r="D8" s="1" t="s">
        <v>202</v>
      </c>
      <c r="E8" s="1" t="s">
        <v>203</v>
      </c>
      <c r="F8" s="1" t="s">
        <v>204</v>
      </c>
      <c r="G8" s="1" t="s">
        <v>157</v>
      </c>
      <c r="H8" s="1" t="s">
        <v>158</v>
      </c>
      <c r="I8" s="1" t="s">
        <v>205</v>
      </c>
      <c r="J8" s="1" t="s">
        <v>39</v>
      </c>
      <c r="K8" s="1" t="s">
        <v>206</v>
      </c>
      <c r="L8" s="1" t="s">
        <v>206</v>
      </c>
      <c r="M8" s="1" t="s">
        <v>161</v>
      </c>
      <c r="N8" s="1" t="s">
        <v>161</v>
      </c>
      <c r="O8" s="1" t="s">
        <v>162</v>
      </c>
      <c r="P8" s="1" t="s">
        <v>163</v>
      </c>
      <c r="Q8" s="1" t="s">
        <v>164</v>
      </c>
      <c r="R8" s="1" t="s">
        <v>207</v>
      </c>
      <c r="S8" s="1" t="s">
        <v>166</v>
      </c>
      <c r="T8" s="1" t="s">
        <v>167</v>
      </c>
      <c r="U8" s="1" t="s">
        <v>168</v>
      </c>
    </row>
    <row r="9" s="1" customFormat="1" spans="1:21">
      <c r="A9" s="3">
        <v>17814510680</v>
      </c>
      <c r="B9" s="1" t="s">
        <v>200</v>
      </c>
      <c r="C9" s="1" t="s">
        <v>208</v>
      </c>
      <c r="D9" s="1" t="s">
        <v>209</v>
      </c>
      <c r="E9" s="1" t="s">
        <v>210</v>
      </c>
      <c r="F9" s="1" t="s">
        <v>153</v>
      </c>
      <c r="G9" s="1" t="s">
        <v>157</v>
      </c>
      <c r="H9" s="1" t="s">
        <v>158</v>
      </c>
      <c r="I9" s="1" t="s">
        <v>211</v>
      </c>
      <c r="J9" s="1" t="s">
        <v>39</v>
      </c>
      <c r="K9" s="1" t="s">
        <v>212</v>
      </c>
      <c r="L9" s="1" t="s">
        <v>212</v>
      </c>
      <c r="M9" s="1" t="s">
        <v>161</v>
      </c>
      <c r="N9" s="1" t="s">
        <v>161</v>
      </c>
      <c r="O9" s="1" t="s">
        <v>162</v>
      </c>
      <c r="P9" s="1" t="s">
        <v>163</v>
      </c>
      <c r="Q9" s="1" t="s">
        <v>164</v>
      </c>
      <c r="R9" s="1" t="s">
        <v>213</v>
      </c>
      <c r="S9" s="1" t="s">
        <v>166</v>
      </c>
      <c r="T9" s="1" t="s">
        <v>167</v>
      </c>
      <c r="U9" s="1" t="s">
        <v>168</v>
      </c>
    </row>
    <row r="10" s="1" customFormat="1" spans="1:21">
      <c r="A10" s="3">
        <v>17806347930</v>
      </c>
      <c r="B10" s="1" t="s">
        <v>214</v>
      </c>
      <c r="C10" s="1" t="s">
        <v>215</v>
      </c>
      <c r="D10" s="1" t="s">
        <v>216</v>
      </c>
      <c r="E10" s="1" t="s">
        <v>217</v>
      </c>
      <c r="F10" s="1" t="s">
        <v>153</v>
      </c>
      <c r="G10" s="1" t="s">
        <v>157</v>
      </c>
      <c r="H10" s="1" t="s">
        <v>158</v>
      </c>
      <c r="I10" s="1" t="s">
        <v>218</v>
      </c>
      <c r="J10" s="1" t="s">
        <v>39</v>
      </c>
      <c r="K10" s="1" t="s">
        <v>219</v>
      </c>
      <c r="L10" s="1" t="s">
        <v>162</v>
      </c>
      <c r="M10" s="1" t="s">
        <v>220</v>
      </c>
      <c r="N10" s="1" t="s">
        <v>221</v>
      </c>
      <c r="O10" s="1" t="s">
        <v>162</v>
      </c>
      <c r="P10" s="1" t="s">
        <v>163</v>
      </c>
      <c r="Q10" s="1" t="s">
        <v>164</v>
      </c>
      <c r="R10" s="1" t="s">
        <v>222</v>
      </c>
      <c r="S10" s="1" t="s">
        <v>166</v>
      </c>
      <c r="T10" s="1" t="s">
        <v>167</v>
      </c>
      <c r="U10" s="1" t="s">
        <v>168</v>
      </c>
    </row>
    <row r="11" s="1" customFormat="1" spans="1:21">
      <c r="A11" s="3">
        <v>17804033558</v>
      </c>
      <c r="B11" s="1" t="s">
        <v>223</v>
      </c>
      <c r="C11" s="1" t="s">
        <v>224</v>
      </c>
      <c r="D11" s="1" t="s">
        <v>225</v>
      </c>
      <c r="E11" s="1" t="s">
        <v>226</v>
      </c>
      <c r="F11" s="1" t="s">
        <v>204</v>
      </c>
      <c r="G11" s="1" t="s">
        <v>157</v>
      </c>
      <c r="H11" s="1" t="s">
        <v>158</v>
      </c>
      <c r="I11" s="1" t="s">
        <v>227</v>
      </c>
      <c r="J11" s="1" t="s">
        <v>39</v>
      </c>
      <c r="K11" s="1" t="s">
        <v>228</v>
      </c>
      <c r="L11" s="1" t="s">
        <v>228</v>
      </c>
      <c r="M11" s="1" t="s">
        <v>161</v>
      </c>
      <c r="N11" s="1" t="s">
        <v>161</v>
      </c>
      <c r="O11" s="1" t="s">
        <v>162</v>
      </c>
      <c r="P11" s="1" t="s">
        <v>163</v>
      </c>
      <c r="Q11" s="1" t="s">
        <v>164</v>
      </c>
      <c r="R11" s="1" t="s">
        <v>229</v>
      </c>
      <c r="S11" s="1" t="s">
        <v>166</v>
      </c>
      <c r="T11" s="1" t="s">
        <v>167</v>
      </c>
      <c r="U11" s="1" t="s">
        <v>168</v>
      </c>
    </row>
    <row r="12" s="1" customFormat="1" spans="1:21">
      <c r="A12" s="3">
        <v>17803739476</v>
      </c>
      <c r="B12" s="1" t="s">
        <v>223</v>
      </c>
      <c r="C12" s="1" t="s">
        <v>230</v>
      </c>
      <c r="D12" s="1" t="s">
        <v>231</v>
      </c>
      <c r="E12" s="1" t="s">
        <v>232</v>
      </c>
      <c r="F12" s="1" t="s">
        <v>153</v>
      </c>
      <c r="G12" s="1" t="s">
        <v>157</v>
      </c>
      <c r="H12" s="1" t="s">
        <v>158</v>
      </c>
      <c r="I12" s="1" t="s">
        <v>233</v>
      </c>
      <c r="J12" s="1" t="s">
        <v>39</v>
      </c>
      <c r="K12" s="1" t="s">
        <v>234</v>
      </c>
      <c r="L12" s="1" t="s">
        <v>234</v>
      </c>
      <c r="M12" s="1" t="s">
        <v>161</v>
      </c>
      <c r="N12" s="1" t="s">
        <v>161</v>
      </c>
      <c r="O12" s="1" t="s">
        <v>162</v>
      </c>
      <c r="P12" s="1" t="s">
        <v>163</v>
      </c>
      <c r="Q12" s="1" t="s">
        <v>164</v>
      </c>
      <c r="R12" s="1" t="s">
        <v>235</v>
      </c>
      <c r="S12" s="1" t="s">
        <v>166</v>
      </c>
      <c r="T12" s="1" t="s">
        <v>167</v>
      </c>
      <c r="U12" s="1" t="s">
        <v>168</v>
      </c>
    </row>
    <row r="13" s="1" customFormat="1" spans="1:21">
      <c r="A13" s="3">
        <v>17798589449</v>
      </c>
      <c r="B13" s="1" t="s">
        <v>236</v>
      </c>
      <c r="C13" s="1" t="s">
        <v>237</v>
      </c>
      <c r="D13" s="1" t="s">
        <v>238</v>
      </c>
      <c r="E13" s="1" t="s">
        <v>239</v>
      </c>
      <c r="F13" s="1" t="s">
        <v>240</v>
      </c>
      <c r="G13" s="1" t="s">
        <v>157</v>
      </c>
      <c r="H13" s="1" t="s">
        <v>158</v>
      </c>
      <c r="I13" s="1" t="s">
        <v>241</v>
      </c>
      <c r="J13" s="1" t="s">
        <v>39</v>
      </c>
      <c r="K13" s="1" t="s">
        <v>242</v>
      </c>
      <c r="L13" s="1" t="s">
        <v>242</v>
      </c>
      <c r="M13" s="1" t="s">
        <v>161</v>
      </c>
      <c r="N13" s="1" t="s">
        <v>161</v>
      </c>
      <c r="O13" s="1" t="s">
        <v>162</v>
      </c>
      <c r="P13" s="1" t="s">
        <v>163</v>
      </c>
      <c r="Q13" s="1" t="s">
        <v>164</v>
      </c>
      <c r="R13" s="1" t="s">
        <v>243</v>
      </c>
      <c r="S13" s="1" t="s">
        <v>166</v>
      </c>
      <c r="T13" s="1" t="s">
        <v>167</v>
      </c>
      <c r="U13" s="1" t="s">
        <v>168</v>
      </c>
    </row>
    <row r="14" s="1" customFormat="1" spans="1:21">
      <c r="A14" s="3">
        <v>17789139711</v>
      </c>
      <c r="B14" s="1" t="s">
        <v>244</v>
      </c>
      <c r="C14" s="1" t="s">
        <v>245</v>
      </c>
      <c r="D14" s="1" t="s">
        <v>246</v>
      </c>
      <c r="E14" s="1" t="s">
        <v>247</v>
      </c>
      <c r="F14" s="1" t="s">
        <v>193</v>
      </c>
      <c r="G14" s="1" t="s">
        <v>157</v>
      </c>
      <c r="H14" s="1" t="s">
        <v>158</v>
      </c>
      <c r="I14" s="1" t="s">
        <v>248</v>
      </c>
      <c r="J14" s="1" t="s">
        <v>39</v>
      </c>
      <c r="K14" s="1" t="s">
        <v>249</v>
      </c>
      <c r="L14" s="1" t="s">
        <v>249</v>
      </c>
      <c r="M14" s="1" t="s">
        <v>161</v>
      </c>
      <c r="N14" s="1" t="s">
        <v>161</v>
      </c>
      <c r="O14" s="1" t="s">
        <v>162</v>
      </c>
      <c r="P14" s="1" t="s">
        <v>163</v>
      </c>
      <c r="Q14" s="1" t="s">
        <v>164</v>
      </c>
      <c r="R14" s="1" t="s">
        <v>250</v>
      </c>
      <c r="S14" s="1" t="s">
        <v>166</v>
      </c>
      <c r="T14" s="1" t="s">
        <v>167</v>
      </c>
      <c r="U14" s="1" t="s">
        <v>168</v>
      </c>
    </row>
    <row r="15" s="1" customFormat="1" spans="1:21">
      <c r="A15" s="3">
        <v>17782575843</v>
      </c>
      <c r="B15" s="1" t="s">
        <v>251</v>
      </c>
      <c r="C15" s="1" t="s">
        <v>252</v>
      </c>
      <c r="D15" s="1" t="s">
        <v>253</v>
      </c>
      <c r="E15" s="1" t="s">
        <v>254</v>
      </c>
      <c r="F15" s="1" t="s">
        <v>204</v>
      </c>
      <c r="G15" s="1" t="s">
        <v>157</v>
      </c>
      <c r="H15" s="1" t="s">
        <v>158</v>
      </c>
      <c r="I15" s="1" t="s">
        <v>255</v>
      </c>
      <c r="J15" s="1" t="s">
        <v>39</v>
      </c>
      <c r="K15" s="1" t="s">
        <v>256</v>
      </c>
      <c r="L15" s="1" t="s">
        <v>256</v>
      </c>
      <c r="M15" s="1" t="s">
        <v>161</v>
      </c>
      <c r="N15" s="1" t="s">
        <v>161</v>
      </c>
      <c r="O15" s="1" t="s">
        <v>162</v>
      </c>
      <c r="P15" s="1" t="s">
        <v>163</v>
      </c>
      <c r="Q15" s="1" t="s">
        <v>164</v>
      </c>
      <c r="R15" s="1" t="s">
        <v>257</v>
      </c>
      <c r="S15" s="1" t="s">
        <v>166</v>
      </c>
      <c r="T15" s="1" t="s">
        <v>167</v>
      </c>
      <c r="U15" s="1" t="s">
        <v>168</v>
      </c>
    </row>
    <row r="16" s="1" customFormat="1" spans="1:21">
      <c r="A16" s="3">
        <v>17780951031</v>
      </c>
      <c r="B16" s="1" t="s">
        <v>258</v>
      </c>
      <c r="C16" s="1" t="s">
        <v>259</v>
      </c>
      <c r="D16" s="1" t="s">
        <v>260</v>
      </c>
      <c r="E16" s="1" t="s">
        <v>261</v>
      </c>
      <c r="F16" s="1" t="s">
        <v>153</v>
      </c>
      <c r="G16" s="1" t="s">
        <v>157</v>
      </c>
      <c r="H16" s="1" t="s">
        <v>158</v>
      </c>
      <c r="I16" s="1" t="s">
        <v>262</v>
      </c>
      <c r="J16" s="1" t="s">
        <v>39</v>
      </c>
      <c r="K16" s="1" t="s">
        <v>263</v>
      </c>
      <c r="L16" s="1" t="s">
        <v>263</v>
      </c>
      <c r="M16" s="1" t="s">
        <v>161</v>
      </c>
      <c r="N16" s="1" t="s">
        <v>161</v>
      </c>
      <c r="O16" s="1" t="s">
        <v>162</v>
      </c>
      <c r="P16" s="1" t="s">
        <v>163</v>
      </c>
      <c r="Q16" s="1" t="s">
        <v>164</v>
      </c>
      <c r="R16" s="1" t="s">
        <v>264</v>
      </c>
      <c r="S16" s="1" t="s">
        <v>166</v>
      </c>
      <c r="T16" s="1" t="s">
        <v>167</v>
      </c>
      <c r="U16" s="1" t="s">
        <v>168</v>
      </c>
    </row>
    <row r="17" s="1" customFormat="1" spans="1:21">
      <c r="A17" s="3">
        <v>17771529104</v>
      </c>
      <c r="B17" s="1" t="s">
        <v>265</v>
      </c>
      <c r="C17" s="1" t="s">
        <v>266</v>
      </c>
      <c r="D17" s="1" t="s">
        <v>267</v>
      </c>
      <c r="E17" s="1" t="s">
        <v>268</v>
      </c>
      <c r="F17" s="1" t="s">
        <v>153</v>
      </c>
      <c r="G17" s="1" t="s">
        <v>157</v>
      </c>
      <c r="H17" s="1" t="s">
        <v>158</v>
      </c>
      <c r="I17" s="1" t="s">
        <v>269</v>
      </c>
      <c r="J17" s="1" t="s">
        <v>39</v>
      </c>
      <c r="K17" s="1" t="s">
        <v>270</v>
      </c>
      <c r="L17" s="1" t="s">
        <v>270</v>
      </c>
      <c r="M17" s="1" t="s">
        <v>161</v>
      </c>
      <c r="N17" s="1" t="s">
        <v>161</v>
      </c>
      <c r="O17" s="1" t="s">
        <v>162</v>
      </c>
      <c r="P17" s="1" t="s">
        <v>163</v>
      </c>
      <c r="Q17" s="1" t="s">
        <v>164</v>
      </c>
      <c r="R17" s="1" t="s">
        <v>271</v>
      </c>
      <c r="S17" s="1" t="s">
        <v>166</v>
      </c>
      <c r="T17" s="1" t="s">
        <v>167</v>
      </c>
      <c r="U17" s="1" t="s">
        <v>168</v>
      </c>
    </row>
    <row r="18" s="1" customFormat="1" spans="1:21">
      <c r="A18" s="3">
        <v>17540989309</v>
      </c>
      <c r="B18" s="1" t="s">
        <v>272</v>
      </c>
      <c r="C18" s="1" t="s">
        <v>273</v>
      </c>
      <c r="D18" s="1" t="s">
        <v>274</v>
      </c>
      <c r="E18" s="1" t="s">
        <v>275</v>
      </c>
      <c r="F18" s="1" t="s">
        <v>204</v>
      </c>
      <c r="G18" s="1" t="s">
        <v>157</v>
      </c>
      <c r="H18" s="1" t="s">
        <v>158</v>
      </c>
      <c r="I18" s="1" t="s">
        <v>276</v>
      </c>
      <c r="J18" s="1" t="s">
        <v>39</v>
      </c>
      <c r="K18" s="1" t="s">
        <v>277</v>
      </c>
      <c r="L18" s="1" t="s">
        <v>277</v>
      </c>
      <c r="M18" s="1" t="s">
        <v>161</v>
      </c>
      <c r="N18" s="1" t="s">
        <v>161</v>
      </c>
      <c r="O18" s="1" t="s">
        <v>162</v>
      </c>
      <c r="P18" s="1" t="s">
        <v>163</v>
      </c>
      <c r="Q18" s="1" t="s">
        <v>164</v>
      </c>
      <c r="R18" s="1" t="s">
        <v>278</v>
      </c>
      <c r="S18" s="1" t="s">
        <v>166</v>
      </c>
      <c r="T18" s="1" t="s">
        <v>167</v>
      </c>
      <c r="U18" s="1" t="s">
        <v>168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对账1USD</vt:lpstr>
      <vt:lpstr>对账2HKD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2022-04-25T02:14:00Z</dcterms:created>
  <dcterms:modified xsi:type="dcterms:W3CDTF">2022-04-25T08:38:18Z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eyJoZGlkIjoiZTg0NGZhMDVjY2FiYjIzZTc3ZjU5MWY2MWMxZGFjZmEifQ==</vt:lpwstr>
  </property>
  <property fmtid="{D5CDD505-2E9C-101B-9397-08002B2CF9AE}" pid="3" name="ICV">
    <vt:lpwstr>F0CDD51ACF1E4C00B0B4CA654D646D3E</vt:lpwstr>
  </property>
  <property fmtid="{D5CDD505-2E9C-101B-9397-08002B2CF9AE}" pid="4" name="KSOProductBuildVer">
    <vt:lpwstr>2052-11.1.0.11636</vt:lpwstr>
  </property>
</Properties>
</file>