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<sst xmlns="http://schemas.openxmlformats.org/spreadsheetml/2006/main" count="374" uniqueCount="184">
  <si>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</si>
  <si>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</si>
  <si>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</si>
  <si>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</si>
  <si>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</si>
  <si>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</si>
  <si>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</si>
  <si>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</si>
  <si>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</si>
  <si>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</si>
  <si>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</si>
  <si>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</si>
  <si>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</si>
  <si>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</si>
  <si>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</si>
  <si>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</si>
  <si>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</si>
  <si>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</si>
  <si>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</si>
  <si>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</si>
  <si>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</si>
  <si>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</si>
  <si>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</si>
  <si>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</si>
  <si>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</si>
  <si>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17697220905	</t>
  </si>
  <si>
    <t>Ctrip</t>
  </si>
  <si>
    <t>正常</t>
  </si>
  <si>
    <t>[拉古纳山]拉格纳希尔旅社 - 尔湾斯佩克特勒姆(Laguna Hills Lodge-Irvine Spectrum)(44792196)</t>
  </si>
  <si>
    <t>2张大床房&lt;2人入住&gt;&lt;不退款&gt;</t>
  </si>
  <si>
    <t>USD</t>
  </si>
  <si>
    <t>Crute/Joyce,Norton/Elizabeth</t>
  </si>
  <si>
    <t>CA5326220425USD</t>
  </si>
  <si>
    <t>未提现</t>
  </si>
  <si>
    <t>携程开票</t>
  </si>
  <si>
    <t xml:space="preserve">2477814	</t>
  </si>
  <si>
    <t xml:space="preserve">Acknowledged	</t>
  </si>
  <si>
    <t xml:space="preserve">17726257074	</t>
  </si>
  <si>
    <t>[纽约]纽约时代广场西希尔顿逸林酒店(Doubletree by Hilton New York Times Square West)(37195983)</t>
  </si>
  <si>
    <t>标准特大床房&lt;不退款&gt;&lt;2人入住&gt;</t>
  </si>
  <si>
    <t>Puleston/eileen</t>
  </si>
  <si>
    <t xml:space="preserve">2486003	</t>
  </si>
  <si>
    <t xml:space="preserve">94757467	</t>
  </si>
  <si>
    <t xml:space="preserve">17728519934	</t>
  </si>
  <si>
    <t>Calvecchio/Thomas M</t>
  </si>
  <si>
    <t xml:space="preserve">2487490	</t>
  </si>
  <si>
    <t xml:space="preserve">93508827	</t>
  </si>
  <si>
    <t xml:space="preserve">17753646082	</t>
  </si>
  <si>
    <t>[俄克拉何马城]俄克拉何马城21c博物馆酒店(21C Museum Hotel Oklahoma City)(45977434)</t>
  </si>
  <si>
    <t>豪华间&lt;不退款&gt;&lt;2人入住&gt;</t>
  </si>
  <si>
    <t>Lamb/Alexandria</t>
  </si>
  <si>
    <t xml:space="preserve">2495331	</t>
  </si>
  <si>
    <t xml:space="preserve">76251414	</t>
  </si>
  <si>
    <t xml:space="preserve">17769352725	</t>
  </si>
  <si>
    <t>LING/KA CHUN</t>
  </si>
  <si>
    <t xml:space="preserve">2499209	</t>
  </si>
  <si>
    <t xml:space="preserve">87177927	</t>
  </si>
  <si>
    <t xml:space="preserve">17788902299	</t>
  </si>
  <si>
    <t>[岘港]岘港斯蒂娜马尔威斯海滨酒店(Stella Maris Beach Da Nang)(44707784)</t>
  </si>
  <si>
    <t>部分海景豪华双床房&lt;不退款&gt;&lt;2人入住&gt;</t>
  </si>
  <si>
    <t>Thi Lan/Luu,Thi Lan/Luu</t>
  </si>
  <si>
    <t xml:space="preserve">2506091	</t>
  </si>
  <si>
    <t xml:space="preserve">EXP-1923412455	</t>
  </si>
  <si>
    <t xml:space="preserve">17799077835	</t>
  </si>
  <si>
    <t>[曼谷]曼谷美人鱼酒店(Hotel Mermaid Bangkok)(48376413)</t>
  </si>
  <si>
    <t>转角特大床套房带阳台&lt;2人入住&gt;&lt;不退款&gt;&lt;早餐&gt;</t>
  </si>
  <si>
    <t>Turner/Jeffrey</t>
  </si>
  <si>
    <t xml:space="preserve">	</t>
  </si>
  <si>
    <t xml:space="preserve">17812940181	</t>
  </si>
  <si>
    <t>[巴黎]贝尔塔酒店(Belta Hotel)(39049408)</t>
  </si>
  <si>
    <t>标准双床房&lt;不退款&gt;&lt;2人入住&gt;</t>
  </si>
  <si>
    <t>Thompson/Shirley,Thompson/Nicola</t>
  </si>
  <si>
    <t xml:space="preserve">2514964	</t>
  </si>
  <si>
    <t xml:space="preserve">17826992205	</t>
  </si>
  <si>
    <t>[兰贝斯区]伦敦丽亭滨河酒店(Park Plaza London Riverbank)(37203460)</t>
  </si>
  <si>
    <t>高级双人房&lt;不退款&gt;&lt;2人入住&gt;</t>
  </si>
  <si>
    <t>Jordan/Dave</t>
  </si>
  <si>
    <t xml:space="preserve">2519218	</t>
  </si>
  <si>
    <t xml:space="preserve">17827363187	</t>
  </si>
  <si>
    <t>[康达]圣胡安舒适酒店(Comfort Inn San Juan)(44690033)</t>
  </si>
  <si>
    <t>客房（1张特大床）&lt;不退款&gt;&lt;2人入住&gt;</t>
  </si>
  <si>
    <t>Figuera Feliz/Rafael</t>
  </si>
  <si>
    <t xml:space="preserve">78914769	</t>
  </si>
  <si>
    <t>，</t>
  </si>
  <si>
    <t>A220425101442481</t>
  </si>
  <si>
    <t>USD / HKD 当前参考汇率: 7.84692</t>
  </si>
  <si>
    <t>总计： 3010 USD/
23619.23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</si>
  <si>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</si>
  <si>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</si>
  <si>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</si>
  <si>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</si>
  <si>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</si>
  <si>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</si>
  <si>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</si>
  <si>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</si>
  <si>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</si>
  <si>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</si>
  <si>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</si>
  <si>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</si>
  <si>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</si>
  <si>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</si>
  <si>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</si>
  <si>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</si>
  <si>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</si>
  <si>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</si>
  <si>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2022-04-21</t>
  </si>
  <si>
    <t>2519373</t>
  </si>
  <si>
    <t>圣胡安舒适酒店</t>
  </si>
  <si>
    <t>Figuera Feliz Rafael</t>
  </si>
  <si>
    <t>2022-04-22</t>
  </si>
  <si>
    <t>退房日周结</t>
  </si>
  <si>
    <t>1068.03</t>
  </si>
  <si>
    <t>166.00</t>
  </si>
  <si>
    <t>0</t>
  </si>
  <si>
    <t>0.00</t>
  </si>
  <si>
    <t>携程盛景国际直连</t>
  </si>
  <si>
    <t>01.010677</t>
  </si>
  <si>
    <t>2022-04-21 09:40:13</t>
  </si>
  <si>
    <t>否</t>
  </si>
  <si>
    <t>汇智国际旅游发展有限公司</t>
  </si>
  <si>
    <t>直连</t>
  </si>
  <si>
    <t>2519218</t>
  </si>
  <si>
    <t>伦敦丽亭滨河酒店</t>
  </si>
  <si>
    <t>Jordan Dave</t>
  </si>
  <si>
    <t>1371.31</t>
  </si>
  <si>
    <t>214.00</t>
  </si>
  <si>
    <t>2022-04-21 00:54:59</t>
  </si>
  <si>
    <t>2022-04-17</t>
  </si>
  <si>
    <t>2514964</t>
  </si>
  <si>
    <t>贝尔塔酒店</t>
  </si>
  <si>
    <t>Thompson Shirley,Thompson Nicola</t>
  </si>
  <si>
    <t>2022-04-19</t>
  </si>
  <si>
    <t>2317.94</t>
  </si>
  <si>
    <t>363.00</t>
  </si>
  <si>
    <t>2022-04-17 15:56:45</t>
  </si>
  <si>
    <t>2022-04-14</t>
  </si>
  <si>
    <t>2510161</t>
  </si>
  <si>
    <t>曼谷美人鱼酒店</t>
  </si>
  <si>
    <t>Turner Jeffrey</t>
  </si>
  <si>
    <t>2022-04-18</t>
  </si>
  <si>
    <t>1965.66</t>
  </si>
  <si>
    <t>308.00</t>
  </si>
  <si>
    <t>2022-04-14 10:24:22</t>
  </si>
  <si>
    <t>2022-04-10</t>
  </si>
  <si>
    <t>2506091</t>
  </si>
  <si>
    <t>岘港斯蒂娜马尔威斯海滨酒店</t>
  </si>
  <si>
    <t>Thi Lan Luu,Thi Lan Luu</t>
  </si>
  <si>
    <t>2022-04-20</t>
  </si>
  <si>
    <t>535.79</t>
  </si>
  <si>
    <t>84.00</t>
  </si>
  <si>
    <t>2022-04-10 23:42:12</t>
  </si>
  <si>
    <t>2022-04-06</t>
  </si>
  <si>
    <t>2499209</t>
  </si>
  <si>
    <t>纽约时代广场西希尔顿逸林酒店</t>
  </si>
  <si>
    <t>LING KA CHUN</t>
  </si>
  <si>
    <t>1211.82</t>
  </si>
  <si>
    <t>190.00</t>
  </si>
  <si>
    <t>2022-04-06 02:14:58</t>
  </si>
  <si>
    <t>2022-04-03</t>
  </si>
  <si>
    <t>2495331</t>
  </si>
  <si>
    <t>俄克拉荷马市美憬阁 21c 博物馆酒店</t>
  </si>
  <si>
    <t>Lamb Alexandria</t>
  </si>
  <si>
    <t>796.99</t>
  </si>
  <si>
    <t>125.00</t>
  </si>
  <si>
    <t>2022-04-03 11:11:54</t>
  </si>
  <si>
    <t>2022-03-29</t>
  </si>
  <si>
    <t>2487490</t>
  </si>
  <si>
    <t>Calvecchio Thomas M</t>
  </si>
  <si>
    <t>2424.21</t>
  </si>
  <si>
    <t>380.00</t>
  </si>
  <si>
    <t>2022-03-29 00:53:36</t>
  </si>
  <si>
    <t>2022-03-28</t>
  </si>
  <si>
    <t>2486003</t>
  </si>
  <si>
    <t>Puleston eileen</t>
  </si>
  <si>
    <t>4848.42</t>
  </si>
  <si>
    <t>760.00</t>
  </si>
  <si>
    <t>2022-03-28 01:28:33</t>
  </si>
  <si>
    <t>2022-03-22</t>
  </si>
  <si>
    <t>2477814</t>
  </si>
  <si>
    <t>拉格纳希尔旅社 - 尔湾斯佩克特勒姆</t>
  </si>
  <si>
    <t>Crute Joyce,Norton Elizabeth</t>
  </si>
  <si>
    <t>2675.15</t>
  </si>
  <si>
    <t>420.00</t>
  </si>
  <si>
    <t>2022-03-22 11:52:05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</si>
</sst>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5" fillId="15" borderId="2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44669</v>
      </c>
      <c r="G2" s="6">
        <v>44673</v>
      </c>
      <c r="H2" s="4">
        <v>1</v>
      </c>
      <c r="I2" s="4">
        <v>4</v>
      </c>
      <c r="J2" s="4">
        <v>4</v>
      </c>
      <c r="K2" s="4" t="s">
        <v>30</v>
      </c>
      <c r="L2" s="4">
        <v>420</v>
      </c>
      <c r="M2" s="4">
        <v>420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44642</v>
      </c>
      <c r="S2" s="6">
        <v>44676</v>
      </c>
      <c r="T2" s="4" t="s">
        <v>34</v>
      </c>
      <c r="U2" s="4">
        <v>420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44669</v>
      </c>
      <c r="G3" s="6">
        <v>44673</v>
      </c>
      <c r="H3" s="4">
        <v>1</v>
      </c>
      <c r="I3" s="4">
        <v>4</v>
      </c>
      <c r="J3" s="4">
        <v>4</v>
      </c>
      <c r="K3" s="4" t="s">
        <v>30</v>
      </c>
      <c r="L3" s="4">
        <v>760</v>
      </c>
      <c r="M3" s="4">
        <v>760</v>
      </c>
      <c r="N3" s="4" t="s">
        <v>40</v>
      </c>
      <c r="O3" s="4" t="s">
        <v>32</v>
      </c>
      <c r="P3" s="4" t="s">
        <v>33</v>
      </c>
      <c r="Q3" s="4">
        <v>0</v>
      </c>
      <c r="R3" s="7">
        <v>44648</v>
      </c>
      <c r="S3" s="6">
        <v>44676</v>
      </c>
      <c r="T3" s="4" t="s">
        <v>34</v>
      </c>
      <c r="U3" s="4">
        <v>760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44671</v>
      </c>
      <c r="G4" s="6">
        <v>44673</v>
      </c>
      <c r="H4" s="4">
        <v>1</v>
      </c>
      <c r="I4" s="4">
        <v>2</v>
      </c>
      <c r="J4" s="4">
        <v>2</v>
      </c>
      <c r="K4" s="4" t="s">
        <v>30</v>
      </c>
      <c r="L4" s="4">
        <v>380</v>
      </c>
      <c r="M4" s="4">
        <v>380</v>
      </c>
      <c r="N4" s="4" t="s">
        <v>44</v>
      </c>
      <c r="O4" s="4" t="s">
        <v>32</v>
      </c>
      <c r="P4" s="4" t="s">
        <v>33</v>
      </c>
      <c r="Q4" s="4">
        <v>0</v>
      </c>
      <c r="R4" s="7">
        <v>44649</v>
      </c>
      <c r="S4" s="6">
        <v>44676</v>
      </c>
      <c r="T4" s="4" t="s">
        <v>34</v>
      </c>
      <c r="U4" s="4">
        <v>380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44672</v>
      </c>
      <c r="G5" s="6">
        <v>44673</v>
      </c>
      <c r="H5" s="4">
        <v>1</v>
      </c>
      <c r="I5" s="4">
        <v>1</v>
      </c>
      <c r="J5" s="4">
        <v>1</v>
      </c>
      <c r="K5" s="4" t="s">
        <v>30</v>
      </c>
      <c r="L5" s="4">
        <v>125</v>
      </c>
      <c r="M5" s="4">
        <v>125</v>
      </c>
      <c r="N5" s="4" t="s">
        <v>50</v>
      </c>
      <c r="O5" s="4" t="s">
        <v>32</v>
      </c>
      <c r="P5" s="4" t="s">
        <v>33</v>
      </c>
      <c r="Q5" s="4">
        <v>0</v>
      </c>
      <c r="R5" s="7">
        <v>44654</v>
      </c>
      <c r="S5" s="6">
        <v>44676</v>
      </c>
      <c r="T5" s="4" t="s">
        <v>34</v>
      </c>
      <c r="U5" s="4">
        <v>125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44672</v>
      </c>
      <c r="G6" s="6">
        <v>44673</v>
      </c>
      <c r="H6" s="4">
        <v>1</v>
      </c>
      <c r="I6" s="4">
        <v>1</v>
      </c>
      <c r="J6" s="4">
        <v>1</v>
      </c>
      <c r="K6" s="4" t="s">
        <v>30</v>
      </c>
      <c r="L6" s="4">
        <v>190</v>
      </c>
      <c r="M6" s="4">
        <v>190</v>
      </c>
      <c r="N6" s="4" t="s">
        <v>54</v>
      </c>
      <c r="O6" s="4" t="s">
        <v>32</v>
      </c>
      <c r="P6" s="4" t="s">
        <v>33</v>
      </c>
      <c r="Q6" s="4">
        <v>0</v>
      </c>
      <c r="R6" s="7">
        <v>44657</v>
      </c>
      <c r="S6" s="6">
        <v>44676</v>
      </c>
      <c r="T6" s="4" t="s">
        <v>34</v>
      </c>
      <c r="U6" s="4">
        <v>190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44671</v>
      </c>
      <c r="G7" s="6">
        <v>44673</v>
      </c>
      <c r="H7" s="4">
        <v>1</v>
      </c>
      <c r="I7" s="4">
        <v>2</v>
      </c>
      <c r="J7" s="4">
        <v>2</v>
      </c>
      <c r="K7" s="4" t="s">
        <v>30</v>
      </c>
      <c r="L7" s="4">
        <v>84</v>
      </c>
      <c r="M7" s="4">
        <v>84</v>
      </c>
      <c r="N7" s="4" t="s">
        <v>60</v>
      </c>
      <c r="O7" s="4" t="s">
        <v>32</v>
      </c>
      <c r="P7" s="4" t="s">
        <v>33</v>
      </c>
      <c r="Q7" s="4">
        <v>0</v>
      </c>
      <c r="R7" s="7">
        <v>44661</v>
      </c>
      <c r="S7" s="6">
        <v>44676</v>
      </c>
      <c r="T7" s="4" t="s">
        <v>34</v>
      </c>
      <c r="U7" s="4">
        <v>84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44669</v>
      </c>
      <c r="G8" s="6">
        <v>44673</v>
      </c>
      <c r="H8" s="4">
        <v>1</v>
      </c>
      <c r="I8" s="4">
        <v>4</v>
      </c>
      <c r="J8" s="4">
        <v>4</v>
      </c>
      <c r="K8" s="4" t="s">
        <v>30</v>
      </c>
      <c r="L8" s="4">
        <v>308</v>
      </c>
      <c r="M8" s="4">
        <v>308</v>
      </c>
      <c r="N8" s="4" t="s">
        <v>66</v>
      </c>
      <c r="O8" s="4" t="s">
        <v>32</v>
      </c>
      <c r="P8" s="4" t="s">
        <v>33</v>
      </c>
      <c r="Q8" s="4">
        <v>0</v>
      </c>
      <c r="R8" s="7">
        <v>44665</v>
      </c>
      <c r="S8" s="6">
        <v>44676</v>
      </c>
      <c r="T8" s="4" t="s">
        <v>34</v>
      </c>
      <c r="U8" s="4">
        <v>308</v>
      </c>
      <c r="V8" s="4">
        <v>0</v>
      </c>
      <c r="W8" s="4">
        <v>0</v>
      </c>
      <c r="X8" s="4" t="s">
        <v>67</v>
      </c>
      <c r="Y8" s="4" t="s">
        <v>36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44670</v>
      </c>
      <c r="G9" s="6">
        <v>44673</v>
      </c>
      <c r="H9" s="4">
        <v>1</v>
      </c>
      <c r="I9" s="4">
        <v>3</v>
      </c>
      <c r="J9" s="4">
        <v>3</v>
      </c>
      <c r="K9" s="4" t="s">
        <v>30</v>
      </c>
      <c r="L9" s="4">
        <v>363</v>
      </c>
      <c r="M9" s="4">
        <v>363</v>
      </c>
      <c r="N9" s="4" t="s">
        <v>71</v>
      </c>
      <c r="O9" s="4" t="s">
        <v>32</v>
      </c>
      <c r="P9" s="4" t="s">
        <v>33</v>
      </c>
      <c r="Q9" s="4">
        <v>0</v>
      </c>
      <c r="R9" s="7">
        <v>44668</v>
      </c>
      <c r="S9" s="6">
        <v>44676</v>
      </c>
      <c r="T9" s="4" t="s">
        <v>34</v>
      </c>
      <c r="U9" s="4">
        <v>363</v>
      </c>
      <c r="V9" s="4">
        <v>0</v>
      </c>
      <c r="W9" s="4">
        <v>0</v>
      </c>
      <c r="X9" s="4" t="s">
        <v>72</v>
      </c>
      <c r="Y9" s="4" t="s">
        <v>67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44672</v>
      </c>
      <c r="G10" s="6">
        <v>44673</v>
      </c>
      <c r="H10" s="4">
        <v>1</v>
      </c>
      <c r="I10" s="4">
        <v>1</v>
      </c>
      <c r="J10" s="4">
        <v>1</v>
      </c>
      <c r="K10" s="4" t="s">
        <v>30</v>
      </c>
      <c r="L10" s="4">
        <v>214</v>
      </c>
      <c r="M10" s="4">
        <v>214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44672</v>
      </c>
      <c r="S10" s="6">
        <v>44676</v>
      </c>
      <c r="T10" s="4" t="s">
        <v>34</v>
      </c>
      <c r="U10" s="4">
        <v>214</v>
      </c>
      <c r="V10" s="4">
        <v>0</v>
      </c>
      <c r="W10" s="4">
        <v>0</v>
      </c>
      <c r="X10" s="4" t="s">
        <v>77</v>
      </c>
      <c r="Y10" s="4" t="s">
        <v>67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44672</v>
      </c>
      <c r="G11" s="6">
        <v>44673</v>
      </c>
      <c r="H11" s="4">
        <v>1</v>
      </c>
      <c r="I11" s="4">
        <v>1</v>
      </c>
      <c r="J11" s="4">
        <v>1</v>
      </c>
      <c r="K11" s="4" t="s">
        <v>30</v>
      </c>
      <c r="L11" s="4">
        <v>166</v>
      </c>
      <c r="M11" s="4">
        <v>166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44672</v>
      </c>
      <c r="S11" s="6">
        <v>44676</v>
      </c>
      <c r="T11" s="4" t="s">
        <v>34</v>
      </c>
      <c r="U11" s="4">
        <v>166</v>
      </c>
      <c r="V11" s="4">
        <v>0</v>
      </c>
      <c r="W11" s="4">
        <v>0</v>
      </c>
      <c r="X11" s="4" t="s">
        <v>67</v>
      </c>
      <c r="Y11" s="4" t="s">
        <v>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8" sqref="A18:A20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17697220905</v>
      </c>
      <c r="B2" s="6">
        <v>44669</v>
      </c>
      <c r="C2" s="6">
        <v>44673</v>
      </c>
      <c r="D2" s="4">
        <v>420</v>
      </c>
      <c r="E2" s="4" t="str">
        <f>VLOOKUP(A2,HOP!A:L,12,0)</f>
        <v>420.00</v>
      </c>
      <c r="F2" s="4" t="str">
        <f>VLOOKUP(A2,HOP!A:C,3,0)</f>
        <v>2477814</v>
      </c>
      <c r="G2" s="4">
        <f>D2-E2</f>
        <v>0</v>
      </c>
      <c r="H2" s="4" t="str">
        <f>$H$1&amp;F2</f>
        <v>，2477814</v>
      </c>
      <c r="I2" s="4" t="str">
        <f>VLOOKUP(A2,HOP!A:U,21,0)</f>
        <v>直连</v>
      </c>
    </row>
    <row r="3" s="4" customFormat="1" spans="1:9">
      <c r="A3" s="5">
        <v>17726257074</v>
      </c>
      <c r="B3" s="6">
        <v>44669</v>
      </c>
      <c r="C3" s="6">
        <v>44673</v>
      </c>
      <c r="D3" s="4">
        <v>760</v>
      </c>
      <c r="E3" s="4" t="str">
        <f>VLOOKUP(A3,HOP!A:L,12,0)</f>
        <v>760.00</v>
      </c>
      <c r="F3" s="4" t="str">
        <f>VLOOKUP(A3,HOP!A:C,3,0)</f>
        <v>2486003</v>
      </c>
      <c r="G3" s="4">
        <f t="shared" ref="G3:G11" si="0">D3-E3</f>
        <v>0</v>
      </c>
      <c r="H3" s="4" t="str">
        <f t="shared" ref="H3:H11" si="1">$H$1&amp;F3</f>
        <v>，2486003</v>
      </c>
      <c r="I3" s="4" t="str">
        <f>VLOOKUP(A3,HOP!A:U,21,0)</f>
        <v>直连</v>
      </c>
    </row>
    <row r="4" s="4" customFormat="1" spans="1:9">
      <c r="A4" s="5">
        <v>17728519934</v>
      </c>
      <c r="B4" s="6">
        <v>44671</v>
      </c>
      <c r="C4" s="6">
        <v>44673</v>
      </c>
      <c r="D4" s="4">
        <v>380</v>
      </c>
      <c r="E4" s="4" t="str">
        <f>VLOOKUP(A4,HOP!A:L,12,0)</f>
        <v>380.00</v>
      </c>
      <c r="F4" s="4" t="str">
        <f>VLOOKUP(A4,HOP!A:C,3,0)</f>
        <v>2487490</v>
      </c>
      <c r="G4" s="4">
        <f t="shared" si="0"/>
        <v>0</v>
      </c>
      <c r="H4" s="4" t="str">
        <f t="shared" si="1"/>
        <v>，2487490</v>
      </c>
      <c r="I4" s="4" t="str">
        <f>VLOOKUP(A4,HOP!A:U,21,0)</f>
        <v>直连</v>
      </c>
    </row>
    <row r="5" s="4" customFormat="1" spans="1:9">
      <c r="A5" s="5">
        <v>17753646082</v>
      </c>
      <c r="B5" s="6">
        <v>44672</v>
      </c>
      <c r="C5" s="6">
        <v>44673</v>
      </c>
      <c r="D5" s="4">
        <v>125</v>
      </c>
      <c r="E5" s="4" t="str">
        <f>VLOOKUP(A5,HOP!A:L,12,0)</f>
        <v>125.00</v>
      </c>
      <c r="F5" s="4" t="str">
        <f>VLOOKUP(A5,HOP!A:C,3,0)</f>
        <v>2495331</v>
      </c>
      <c r="G5" s="4">
        <f t="shared" si="0"/>
        <v>0</v>
      </c>
      <c r="H5" s="4" t="str">
        <f t="shared" si="1"/>
        <v>，2495331</v>
      </c>
      <c r="I5" s="4" t="str">
        <f>VLOOKUP(A5,HOP!A:U,21,0)</f>
        <v>直连</v>
      </c>
    </row>
    <row r="6" s="4" customFormat="1" spans="1:9">
      <c r="A6" s="5">
        <v>17769352725</v>
      </c>
      <c r="B6" s="6">
        <v>44672</v>
      </c>
      <c r="C6" s="6">
        <v>44673</v>
      </c>
      <c r="D6" s="4">
        <v>190</v>
      </c>
      <c r="E6" s="4" t="str">
        <f>VLOOKUP(A6,HOP!A:L,12,0)</f>
        <v>190.00</v>
      </c>
      <c r="F6" s="4" t="str">
        <f>VLOOKUP(A6,HOP!A:C,3,0)</f>
        <v>2499209</v>
      </c>
      <c r="G6" s="4">
        <f t="shared" si="0"/>
        <v>0</v>
      </c>
      <c r="H6" s="4" t="str">
        <f t="shared" si="1"/>
        <v>，2499209</v>
      </c>
      <c r="I6" s="4" t="str">
        <f>VLOOKUP(A6,HOP!A:U,21,0)</f>
        <v>直连</v>
      </c>
    </row>
    <row r="7" s="4" customFormat="1" spans="1:9">
      <c r="A7" s="5">
        <v>17788902299</v>
      </c>
      <c r="B7" s="6">
        <v>44671</v>
      </c>
      <c r="C7" s="6">
        <v>44673</v>
      </c>
      <c r="D7" s="4">
        <v>84</v>
      </c>
      <c r="E7" s="4" t="str">
        <f>VLOOKUP(A7,HOP!A:L,12,0)</f>
        <v>84.00</v>
      </c>
      <c r="F7" s="4" t="str">
        <f>VLOOKUP(A7,HOP!A:C,3,0)</f>
        <v>2506091</v>
      </c>
      <c r="G7" s="4">
        <f t="shared" si="0"/>
        <v>0</v>
      </c>
      <c r="H7" s="4" t="str">
        <f t="shared" si="1"/>
        <v>，2506091</v>
      </c>
      <c r="I7" s="4" t="str">
        <f>VLOOKUP(A7,HOP!A:U,21,0)</f>
        <v>直连</v>
      </c>
    </row>
    <row r="8" s="4" customFormat="1" spans="1:9">
      <c r="A8" s="5">
        <v>17799077835</v>
      </c>
      <c r="B8" s="6">
        <v>44669</v>
      </c>
      <c r="C8" s="6">
        <v>44673</v>
      </c>
      <c r="D8" s="4">
        <v>308</v>
      </c>
      <c r="E8" s="4" t="str">
        <f>VLOOKUP(A8,HOP!A:L,12,0)</f>
        <v>308.00</v>
      </c>
      <c r="F8" s="4" t="str">
        <f>VLOOKUP(A8,HOP!A:C,3,0)</f>
        <v>2510161</v>
      </c>
      <c r="G8" s="4">
        <f t="shared" si="0"/>
        <v>0</v>
      </c>
      <c r="H8" s="4" t="str">
        <f t="shared" si="1"/>
        <v>，2510161</v>
      </c>
      <c r="I8" s="4" t="str">
        <f>VLOOKUP(A8,HOP!A:U,21,0)</f>
        <v>直连</v>
      </c>
    </row>
    <row r="9" s="4" customFormat="1" spans="1:9">
      <c r="A9" s="5">
        <v>17812940181</v>
      </c>
      <c r="B9" s="6">
        <v>44670</v>
      </c>
      <c r="C9" s="6">
        <v>44673</v>
      </c>
      <c r="D9" s="4">
        <v>363</v>
      </c>
      <c r="E9" s="4" t="str">
        <f>VLOOKUP(A9,HOP!A:L,12,0)</f>
        <v>363.00</v>
      </c>
      <c r="F9" s="4" t="str">
        <f>VLOOKUP(A9,HOP!A:C,3,0)</f>
        <v>2514964</v>
      </c>
      <c r="G9" s="4">
        <f t="shared" si="0"/>
        <v>0</v>
      </c>
      <c r="H9" s="4" t="str">
        <f t="shared" si="1"/>
        <v>，2514964</v>
      </c>
      <c r="I9" s="4" t="str">
        <f>VLOOKUP(A9,HOP!A:U,21,0)</f>
        <v>直连</v>
      </c>
    </row>
    <row r="10" s="4" customFormat="1" spans="1:9">
      <c r="A10" s="5">
        <v>17826992205</v>
      </c>
      <c r="B10" s="6">
        <v>44672</v>
      </c>
      <c r="C10" s="6">
        <v>44673</v>
      </c>
      <c r="D10" s="4">
        <v>214</v>
      </c>
      <c r="E10" s="4" t="str">
        <f>VLOOKUP(A10,HOP!A:L,12,0)</f>
        <v>214.00</v>
      </c>
      <c r="F10" s="4" t="str">
        <f>VLOOKUP(A10,HOP!A:C,3,0)</f>
        <v>2519218</v>
      </c>
      <c r="G10" s="4">
        <f t="shared" si="0"/>
        <v>0</v>
      </c>
      <c r="H10" s="4" t="str">
        <f t="shared" si="1"/>
        <v>，2519218</v>
      </c>
      <c r="I10" s="4" t="str">
        <f>VLOOKUP(A10,HOP!A:U,21,0)</f>
        <v>直连</v>
      </c>
    </row>
    <row r="11" s="4" customFormat="1" spans="1:9">
      <c r="A11" s="5">
        <v>17827363187</v>
      </c>
      <c r="B11" s="6">
        <v>44672</v>
      </c>
      <c r="C11" s="6">
        <v>44673</v>
      </c>
      <c r="D11" s="4">
        <v>166</v>
      </c>
      <c r="E11" s="4" t="str">
        <f>VLOOKUP(A11,HOP!A:L,12,0)</f>
        <v>166.00</v>
      </c>
      <c r="F11" s="4" t="str">
        <f>VLOOKUP(A11,HOP!A:C,3,0)</f>
        <v>2519373</v>
      </c>
      <c r="G11" s="4">
        <f t="shared" si="0"/>
        <v>0</v>
      </c>
      <c r="H11" s="4" t="str">
        <f t="shared" si="1"/>
        <v>，2519373</v>
      </c>
      <c r="I11" s="4" t="str">
        <f>VLOOKUP(A11,HOP!A:U,21,0)</f>
        <v>直连</v>
      </c>
    </row>
    <row r="13" spans="4:4">
      <c r="D13" s="4">
        <f>SUM(D2:D12)</f>
        <v>3010</v>
      </c>
    </row>
    <row r="18" spans="1:1">
      <c r="A18" s="4" t="s">
        <v>84</v>
      </c>
    </row>
    <row r="19" spans="1:1">
      <c r="A19" s="4" t="s">
        <v>85</v>
      </c>
    </row>
    <row r="20" spans="1:1">
      <c r="A20" s="4" t="s">
        <v>86</v>
      </c>
    </row>
  </sheetData>
  <autoFilter ref="A1:XFD11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</row>
    <row r="2" s="1" customFormat="1" spans="1:21">
      <c r="A2" s="3">
        <v>17827363187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105</v>
      </c>
      <c r="G2" s="1" t="s">
        <v>109</v>
      </c>
      <c r="H2" s="1" t="s">
        <v>110</v>
      </c>
      <c r="I2" s="1" t="s">
        <v>111</v>
      </c>
      <c r="J2" s="1" t="s">
        <v>30</v>
      </c>
      <c r="K2" s="1" t="s">
        <v>112</v>
      </c>
      <c r="L2" s="1" t="s">
        <v>112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</row>
    <row r="3" s="1" customFormat="1" spans="1:21">
      <c r="A3" s="3">
        <v>17826992205</v>
      </c>
      <c r="B3" s="1" t="s">
        <v>105</v>
      </c>
      <c r="C3" s="1" t="s">
        <v>121</v>
      </c>
      <c r="D3" s="1" t="s">
        <v>122</v>
      </c>
      <c r="E3" s="1" t="s">
        <v>123</v>
      </c>
      <c r="F3" s="1" t="s">
        <v>105</v>
      </c>
      <c r="G3" s="1" t="s">
        <v>109</v>
      </c>
      <c r="H3" s="1" t="s">
        <v>110</v>
      </c>
      <c r="I3" s="1" t="s">
        <v>124</v>
      </c>
      <c r="J3" s="1" t="s">
        <v>30</v>
      </c>
      <c r="K3" s="1" t="s">
        <v>125</v>
      </c>
      <c r="L3" s="1" t="s">
        <v>125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126</v>
      </c>
      <c r="S3" s="1" t="s">
        <v>118</v>
      </c>
      <c r="T3" s="1" t="s">
        <v>119</v>
      </c>
      <c r="U3" s="1" t="s">
        <v>120</v>
      </c>
    </row>
    <row r="4" s="1" customFormat="1" spans="1:21">
      <c r="A4" s="3">
        <v>17812940181</v>
      </c>
      <c r="B4" s="1" t="s">
        <v>127</v>
      </c>
      <c r="C4" s="1" t="s">
        <v>128</v>
      </c>
      <c r="D4" s="1" t="s">
        <v>129</v>
      </c>
      <c r="E4" s="1" t="s">
        <v>130</v>
      </c>
      <c r="F4" s="1" t="s">
        <v>131</v>
      </c>
      <c r="G4" s="1" t="s">
        <v>109</v>
      </c>
      <c r="H4" s="1" t="s">
        <v>110</v>
      </c>
      <c r="I4" s="1" t="s">
        <v>132</v>
      </c>
      <c r="J4" s="1" t="s">
        <v>30</v>
      </c>
      <c r="K4" s="1" t="s">
        <v>133</v>
      </c>
      <c r="L4" s="1" t="s">
        <v>133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116</v>
      </c>
      <c r="R4" s="1" t="s">
        <v>134</v>
      </c>
      <c r="S4" s="1" t="s">
        <v>118</v>
      </c>
      <c r="T4" s="1" t="s">
        <v>119</v>
      </c>
      <c r="U4" s="1" t="s">
        <v>120</v>
      </c>
    </row>
    <row r="5" s="1" customFormat="1" spans="1:21">
      <c r="A5" s="3">
        <v>17799077835</v>
      </c>
      <c r="B5" s="1" t="s">
        <v>135</v>
      </c>
      <c r="C5" s="1" t="s">
        <v>136</v>
      </c>
      <c r="D5" s="1" t="s">
        <v>137</v>
      </c>
      <c r="E5" s="1" t="s">
        <v>138</v>
      </c>
      <c r="F5" s="1" t="s">
        <v>139</v>
      </c>
      <c r="G5" s="1" t="s">
        <v>109</v>
      </c>
      <c r="H5" s="1" t="s">
        <v>110</v>
      </c>
      <c r="I5" s="1" t="s">
        <v>140</v>
      </c>
      <c r="J5" s="1" t="s">
        <v>30</v>
      </c>
      <c r="K5" s="1" t="s">
        <v>141</v>
      </c>
      <c r="L5" s="1" t="s">
        <v>141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116</v>
      </c>
      <c r="R5" s="1" t="s">
        <v>142</v>
      </c>
      <c r="S5" s="1" t="s">
        <v>118</v>
      </c>
      <c r="T5" s="1" t="s">
        <v>119</v>
      </c>
      <c r="U5" s="1" t="s">
        <v>120</v>
      </c>
    </row>
    <row r="6" s="1" customFormat="1" spans="1:21">
      <c r="A6" s="3">
        <v>17788902299</v>
      </c>
      <c r="B6" s="1" t="s">
        <v>143</v>
      </c>
      <c r="C6" s="1" t="s">
        <v>144</v>
      </c>
      <c r="D6" s="1" t="s">
        <v>145</v>
      </c>
      <c r="E6" s="1" t="s">
        <v>146</v>
      </c>
      <c r="F6" s="1" t="s">
        <v>147</v>
      </c>
      <c r="G6" s="1" t="s">
        <v>109</v>
      </c>
      <c r="H6" s="1" t="s">
        <v>110</v>
      </c>
      <c r="I6" s="1" t="s">
        <v>148</v>
      </c>
      <c r="J6" s="1" t="s">
        <v>30</v>
      </c>
      <c r="K6" s="1" t="s">
        <v>149</v>
      </c>
      <c r="L6" s="1" t="s">
        <v>149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116</v>
      </c>
      <c r="R6" s="1" t="s">
        <v>150</v>
      </c>
      <c r="S6" s="1" t="s">
        <v>118</v>
      </c>
      <c r="T6" s="1" t="s">
        <v>119</v>
      </c>
      <c r="U6" s="1" t="s">
        <v>120</v>
      </c>
    </row>
    <row r="7" s="1" customFormat="1" spans="1:21">
      <c r="A7" s="3">
        <v>17769352725</v>
      </c>
      <c r="B7" s="1" t="s">
        <v>151</v>
      </c>
      <c r="C7" s="1" t="s">
        <v>152</v>
      </c>
      <c r="D7" s="1" t="s">
        <v>153</v>
      </c>
      <c r="E7" s="1" t="s">
        <v>154</v>
      </c>
      <c r="F7" s="1" t="s">
        <v>105</v>
      </c>
      <c r="G7" s="1" t="s">
        <v>109</v>
      </c>
      <c r="H7" s="1" t="s">
        <v>110</v>
      </c>
      <c r="I7" s="1" t="s">
        <v>155</v>
      </c>
      <c r="J7" s="1" t="s">
        <v>30</v>
      </c>
      <c r="K7" s="1" t="s">
        <v>156</v>
      </c>
      <c r="L7" s="1" t="s">
        <v>156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116</v>
      </c>
      <c r="R7" s="1" t="s">
        <v>157</v>
      </c>
      <c r="S7" s="1" t="s">
        <v>118</v>
      </c>
      <c r="T7" s="1" t="s">
        <v>119</v>
      </c>
      <c r="U7" s="1" t="s">
        <v>120</v>
      </c>
    </row>
    <row r="8" s="1" customFormat="1" spans="1:21">
      <c r="A8" s="3">
        <v>17753646082</v>
      </c>
      <c r="B8" s="1" t="s">
        <v>158</v>
      </c>
      <c r="C8" s="1" t="s">
        <v>159</v>
      </c>
      <c r="D8" s="1" t="s">
        <v>160</v>
      </c>
      <c r="E8" s="1" t="s">
        <v>161</v>
      </c>
      <c r="F8" s="1" t="s">
        <v>105</v>
      </c>
      <c r="G8" s="1" t="s">
        <v>109</v>
      </c>
      <c r="H8" s="1" t="s">
        <v>110</v>
      </c>
      <c r="I8" s="1" t="s">
        <v>162</v>
      </c>
      <c r="J8" s="1" t="s">
        <v>30</v>
      </c>
      <c r="K8" s="1" t="s">
        <v>163</v>
      </c>
      <c r="L8" s="1" t="s">
        <v>163</v>
      </c>
      <c r="M8" s="1" t="s">
        <v>113</v>
      </c>
      <c r="N8" s="1" t="s">
        <v>113</v>
      </c>
      <c r="O8" s="1" t="s">
        <v>114</v>
      </c>
      <c r="P8" s="1" t="s">
        <v>115</v>
      </c>
      <c r="Q8" s="1" t="s">
        <v>116</v>
      </c>
      <c r="R8" s="1" t="s">
        <v>164</v>
      </c>
      <c r="S8" s="1" t="s">
        <v>118</v>
      </c>
      <c r="T8" s="1" t="s">
        <v>119</v>
      </c>
      <c r="U8" s="1" t="s">
        <v>120</v>
      </c>
    </row>
    <row r="9" s="1" customFormat="1" spans="1:21">
      <c r="A9" s="3">
        <v>17728519934</v>
      </c>
      <c r="B9" s="1" t="s">
        <v>165</v>
      </c>
      <c r="C9" s="1" t="s">
        <v>166</v>
      </c>
      <c r="D9" s="1" t="s">
        <v>153</v>
      </c>
      <c r="E9" s="1" t="s">
        <v>167</v>
      </c>
      <c r="F9" s="1" t="s">
        <v>147</v>
      </c>
      <c r="G9" s="1" t="s">
        <v>109</v>
      </c>
      <c r="H9" s="1" t="s">
        <v>110</v>
      </c>
      <c r="I9" s="1" t="s">
        <v>168</v>
      </c>
      <c r="J9" s="1" t="s">
        <v>30</v>
      </c>
      <c r="K9" s="1" t="s">
        <v>169</v>
      </c>
      <c r="L9" s="1" t="s">
        <v>169</v>
      </c>
      <c r="M9" s="1" t="s">
        <v>113</v>
      </c>
      <c r="N9" s="1" t="s">
        <v>113</v>
      </c>
      <c r="O9" s="1" t="s">
        <v>114</v>
      </c>
      <c r="P9" s="1" t="s">
        <v>115</v>
      </c>
      <c r="Q9" s="1" t="s">
        <v>116</v>
      </c>
      <c r="R9" s="1" t="s">
        <v>170</v>
      </c>
      <c r="S9" s="1" t="s">
        <v>118</v>
      </c>
      <c r="T9" s="1" t="s">
        <v>119</v>
      </c>
      <c r="U9" s="1" t="s">
        <v>120</v>
      </c>
    </row>
    <row r="10" s="1" customFormat="1" spans="1:21">
      <c r="A10" s="3">
        <v>17726257074</v>
      </c>
      <c r="B10" s="1" t="s">
        <v>171</v>
      </c>
      <c r="C10" s="1" t="s">
        <v>172</v>
      </c>
      <c r="D10" s="1" t="s">
        <v>153</v>
      </c>
      <c r="E10" s="1" t="s">
        <v>173</v>
      </c>
      <c r="F10" s="1" t="s">
        <v>139</v>
      </c>
      <c r="G10" s="1" t="s">
        <v>109</v>
      </c>
      <c r="H10" s="1" t="s">
        <v>110</v>
      </c>
      <c r="I10" s="1" t="s">
        <v>174</v>
      </c>
      <c r="J10" s="1" t="s">
        <v>30</v>
      </c>
      <c r="K10" s="1" t="s">
        <v>175</v>
      </c>
      <c r="L10" s="1" t="s">
        <v>175</v>
      </c>
      <c r="M10" s="1" t="s">
        <v>113</v>
      </c>
      <c r="N10" s="1" t="s">
        <v>113</v>
      </c>
      <c r="O10" s="1" t="s">
        <v>114</v>
      </c>
      <c r="P10" s="1" t="s">
        <v>115</v>
      </c>
      <c r="Q10" s="1" t="s">
        <v>116</v>
      </c>
      <c r="R10" s="1" t="s">
        <v>176</v>
      </c>
      <c r="S10" s="1" t="s">
        <v>118</v>
      </c>
      <c r="T10" s="1" t="s">
        <v>119</v>
      </c>
      <c r="U10" s="1" t="s">
        <v>120</v>
      </c>
    </row>
    <row r="11" s="1" customFormat="1" spans="1:21">
      <c r="A11" s="3">
        <v>17697220905</v>
      </c>
      <c r="B11" s="1" t="s">
        <v>177</v>
      </c>
      <c r="C11" s="1" t="s">
        <v>178</v>
      </c>
      <c r="D11" s="1" t="s">
        <v>179</v>
      </c>
      <c r="E11" s="1" t="s">
        <v>180</v>
      </c>
      <c r="F11" s="1" t="s">
        <v>139</v>
      </c>
      <c r="G11" s="1" t="s">
        <v>109</v>
      </c>
      <c r="H11" s="1" t="s">
        <v>110</v>
      </c>
      <c r="I11" s="1" t="s">
        <v>181</v>
      </c>
      <c r="J11" s="1" t="s">
        <v>30</v>
      </c>
      <c r="K11" s="1" t="s">
        <v>182</v>
      </c>
      <c r="L11" s="1" t="s">
        <v>182</v>
      </c>
      <c r="M11" s="1" t="s">
        <v>113</v>
      </c>
      <c r="N11" s="1" t="s">
        <v>113</v>
      </c>
      <c r="O11" s="1" t="s">
        <v>114</v>
      </c>
      <c r="P11" s="1" t="s">
        <v>115</v>
      </c>
      <c r="Q11" s="1" t="s">
        <v>116</v>
      </c>
      <c r="R11" s="1" t="s">
        <v>183</v>
      </c>
      <c r="S11" s="1" t="s">
        <v>118</v>
      </c>
      <c r="T11" s="1" t="s">
        <v>119</v>
      </c>
      <c r="U11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2022-04-25T01:41:20Z</dcterms:created>
  <dcterms:modified xsi:type="dcterms:W3CDTF">2022-04-25T02:13:06Z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95F1F96CB3364E8AB1A7797487C2DB0A</vt:lpwstr>
  </property>
  <property fmtid="{D5CDD505-2E9C-101B-9397-08002B2CF9AE}" pid="4" name="KSOProductBuildVer">
    <vt:lpwstr>2052-11.1.0.11636</vt:lpwstr>
  </property>
</Properties>
</file>