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<sst xmlns="http://schemas.openxmlformats.org/spreadsheetml/2006/main" count="345" uniqueCount="157">
  <si>
    <t>去哪儿网酒店预付对账单</t>
  </si>
  <si>
    <t>供应商名称：</t>
  </si>
  <si>
    <t>港丰国际</t>
  </si>
  <si>
    <t>结算周期：</t>
  </si>
  <si>
    <t>2022-04-18至2022-04-24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</si>
  <si>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</si>
  <si>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</si>
  <si>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</si>
  <si>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</si>
  <si>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</si>
  <si>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</si>
  <si>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</si>
  <si>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</si>
  <si>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</si>
  <si>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</si>
  <si>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</si>
  <si>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</si>
  <si>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</si>
  <si>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</si>
  <si>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</si>
  <si>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¥6,669.00</t>
  </si>
  <si>
    <t>¥530.00</t>
  </si>
  <si>
    <t>¥6,139.00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</si>
  <si>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</si>
  <si>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</si>
  <si>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</si>
  <si>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</si>
  <si>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</si>
  <si>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</si>
  <si>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</si>
  <si>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</si>
  <si>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</si>
  <si>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</si>
  <si>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</si>
  <si>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</si>
  <si>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</si>
  <si>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</si>
  <si>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</si>
  <si>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</si>
  <si>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</si>
  <si>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</si>
  <si>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</si>
  <si>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</si>
  <si>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</si>
  <si>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</si>
  <si>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</si>
  <si>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</si>
  <si>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</si>
  <si>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</si>
  <si>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</si>
  <si>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</si>
  <si>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</si>
  <si>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</si>
  <si>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</si>
  <si>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</si>
  <si>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</si>
  <si>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</si>
  <si>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</si>
  <si>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</si>
  <si>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</si>
  <si>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</si>
  <si>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</si>
  <si>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</si>
  <si>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</si>
  <si>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</si>
  <si>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</si>
  <si>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</si>
  <si>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</si>
  <si>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</si>
  <si>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702964119864</t>
  </si>
  <si>
    <t>2506111</t>
  </si>
  <si>
    <t>酒店预付</t>
  </si>
  <si>
    <t>否</t>
  </si>
  <si>
    <t>普通</t>
  </si>
  <si>
    <t>158564867</t>
  </si>
  <si>
    <t>吉隆坡柏威年酒店 · 悦榕庄管理</t>
  </si>
  <si>
    <t>1619975</t>
  </si>
  <si>
    <t>YUEN/WAICHUNG</t>
  </si>
  <si>
    <t>2022-04-11</t>
  </si>
  <si>
    <t>2022-04-14</t>
  </si>
  <si>
    <t>2022-04-18</t>
  </si>
  <si>
    <t>¥2,648.00</t>
  </si>
  <si>
    <t>¥244.00</t>
  </si>
  <si>
    <t>¥2,404.00</t>
  </si>
  <si>
    <t>city oasis king room</t>
  </si>
  <si>
    <t>WEBSITE</t>
  </si>
  <si>
    <t>702916904549</t>
  </si>
  <si>
    <t>2431347</t>
  </si>
  <si>
    <t>236205410</t>
  </si>
  <si>
    <t>香港九龍CBD2智選假日酒店</t>
  </si>
  <si>
    <t>LONG/NAIHANG</t>
  </si>
  <si>
    <t>2022-02-22</t>
  </si>
  <si>
    <t>¥3,668.00</t>
  </si>
  <si>
    <t>¥254.00</t>
  </si>
  <si>
    <t>¥3,414.00</t>
  </si>
  <si>
    <t>Standard Queen bed Room</t>
  </si>
  <si>
    <t>702976583659</t>
  </si>
  <si>
    <t>2521829</t>
  </si>
  <si>
    <t>194903015</t>
  </si>
  <si>
    <t>曼谷旅程酒店</t>
  </si>
  <si>
    <t>GUO/PENG</t>
  </si>
  <si>
    <t>2022-04-23</t>
  </si>
  <si>
    <t>2022-04-24</t>
  </si>
  <si>
    <t>¥353.00</t>
  </si>
  <si>
    <t>¥32.00</t>
  </si>
  <si>
    <t>¥321.00</t>
  </si>
  <si>
    <t>Deluxe Two-Bedroom Suite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</si>
  <si>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</si>
  <si>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</si>
  <si>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</si>
  <si>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</si>
  <si>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</si>
  <si>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</si>
  <si>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</si>
  <si>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</si>
  <si>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</si>
  <si>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</si>
  <si>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</si>
  <si>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A220426155423481</t>
  </si>
  <si>
    <t>A220426155447481</t>
  </si>
  <si>
    <r>
      <t>总计：</t>
    </r>
    <r>
      <rPr>
        <sz val="10"/>
        <rFont val="Arial"/>
        <charset val="134"/>
      </rPr>
      <t>6139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</si>
  <si>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</si>
  <si>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</si>
  <si>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</si>
  <si>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</si>
  <si>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</si>
  <si>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</si>
  <si>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</si>
  <si>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</si>
  <si>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</si>
  <si>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</si>
  <si>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</si>
  <si>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</si>
  <si>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</si>
  <si>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</si>
  <si>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</si>
  <si>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</si>
  <si>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</si>
  <si>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GUO PENG</t>
  </si>
  <si>
    <t>退房日周结</t>
  </si>
  <si>
    <t>321.00</t>
  </si>
  <si>
    <t>RMB</t>
  </si>
  <si>
    <t>0</t>
  </si>
  <si>
    <t>0.00</t>
  </si>
  <si>
    <t>去哪儿直连</t>
  </si>
  <si>
    <t>31</t>
  </si>
  <si>
    <t>2022-04-23 16:40:41</t>
  </si>
  <si>
    <t>汇智国际旅游发展有限公司</t>
  </si>
  <si>
    <t>直连</t>
  </si>
  <si>
    <t>YUEN WAICHUNG</t>
  </si>
  <si>
    <t>2404.00</t>
  </si>
  <si>
    <t>2022-04-11 10:22:40</t>
  </si>
  <si>
    <t>直采</t>
  </si>
  <si>
    <t>香港九龙 CBD2 智选假日酒店</t>
  </si>
  <si>
    <t>LONG NAIHANG</t>
  </si>
  <si>
    <t>3413.97</t>
  </si>
  <si>
    <t>2022-02-22 19:04:16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</si>
</sst>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18" borderId="14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31" fillId="27" borderId="15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7</v>
      </c>
      <c r="N3" s="7" t="s">
        <v>91</v>
      </c>
      <c r="O3" s="7" t="s">
        <v>78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customHeight="1" spans="1:32">
      <c r="A5" s="10" t="s">
        <v>107</v>
      </c>
      <c r="B5" s="10"/>
      <c r="C5" s="10" t="s">
        <v>108</v>
      </c>
      <c r="D5" s="10"/>
      <c r="E5" s="10"/>
      <c r="F5" s="10"/>
      <c r="G5" s="10" t="s">
        <v>108</v>
      </c>
      <c r="H5" s="10" t="s">
        <v>108</v>
      </c>
      <c r="I5" s="10" t="s">
        <v>108</v>
      </c>
      <c r="J5" s="10" t="s">
        <v>108</v>
      </c>
      <c r="K5" s="10" t="s">
        <v>108</v>
      </c>
      <c r="L5" s="10" t="s">
        <v>108</v>
      </c>
      <c r="M5" s="10" t="s">
        <v>108</v>
      </c>
      <c r="N5" s="10" t="s">
        <v>108</v>
      </c>
      <c r="O5" s="10" t="s">
        <v>108</v>
      </c>
      <c r="P5" s="10" t="s">
        <v>108</v>
      </c>
      <c r="Q5" s="10"/>
      <c r="R5" s="13" t="s">
        <v>20</v>
      </c>
      <c r="S5" s="13" t="s">
        <v>19</v>
      </c>
      <c r="T5" s="10" t="s">
        <v>108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108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</v>
      </c>
      <c r="B1" s="4" t="s">
        <v>110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111</v>
      </c>
      <c r="H1" s="4" t="s">
        <v>112</v>
      </c>
      <c r="I1" s="4" t="s">
        <v>13</v>
      </c>
      <c r="J1" s="4" t="s">
        <v>17</v>
      </c>
      <c r="K1" s="4" t="s">
        <v>18</v>
      </c>
      <c r="L1" s="9" t="s">
        <v>113</v>
      </c>
      <c r="M1" s="4" t="s">
        <v>114</v>
      </c>
      <c r="N1" s="4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2404</v>
      </c>
      <c r="E2" t="str">
        <f>VLOOKUP(A2,HOP!A:L,12,0)</f>
        <v>2404.00</v>
      </c>
      <c r="F2" t="str">
        <f>VLOOKUP(A2,HOP!A:C,3,0)</f>
        <v>2506111</v>
      </c>
      <c r="G2">
        <f>D2-E2</f>
        <v>0</v>
      </c>
      <c r="H2" t="str">
        <f>$H$1&amp;F2</f>
        <v>，2506111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78</v>
      </c>
      <c r="C3" s="7" t="s">
        <v>80</v>
      </c>
      <c r="D3" s="3">
        <v>3414</v>
      </c>
      <c r="E3" t="str">
        <f>VLOOKUP(A3,HOP!A:L,12,0)</f>
        <v>3413.97</v>
      </c>
      <c r="F3" t="str">
        <f>VLOOKUP(A3,HOP!A:C,3,0)</f>
        <v>2431347</v>
      </c>
      <c r="G3">
        <f>D3-E3</f>
        <v>0.0300000000002001</v>
      </c>
      <c r="H3" t="str">
        <f>$H$1&amp;F3</f>
        <v>，2431347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101</v>
      </c>
      <c r="C4" s="7" t="s">
        <v>102</v>
      </c>
      <c r="D4" s="3">
        <v>321</v>
      </c>
      <c r="E4" t="str">
        <f>VLOOKUP(A4,HOP!A:L,12,0)</f>
        <v>321.00</v>
      </c>
      <c r="F4" t="str">
        <f>VLOOKUP(A4,HOP!A:C,3,0)</f>
        <v>2521829</v>
      </c>
      <c r="G4">
        <f>D4-E4</f>
        <v>0</v>
      </c>
      <c r="H4" t="str">
        <f>$H$1&amp;F4</f>
        <v>，2521829</v>
      </c>
      <c r="I4" t="str">
        <f>VLOOKUP(A4,HOP!A:U,21,0)</f>
        <v>直连</v>
      </c>
    </row>
    <row r="6" spans="4:4">
      <c r="D6" s="3">
        <f>SUM(D2:D5)</f>
        <v>6139</v>
      </c>
    </row>
    <row r="7" ht="14.25" spans="4:4">
      <c r="D7" s="8" t="s">
        <v>22</v>
      </c>
    </row>
    <row r="10" spans="1:3">
      <c r="A10" t="s">
        <v>118</v>
      </c>
      <c r="C10">
        <v>2404</v>
      </c>
    </row>
    <row r="11" spans="1:3">
      <c r="A11" t="s">
        <v>119</v>
      </c>
      <c r="C11">
        <v>3735</v>
      </c>
    </row>
    <row r="12" spans="1:3">
      <c r="A12" s="5" t="s">
        <v>120</v>
      </c>
      <c r="C12">
        <f>SUM(C10:C11)</f>
        <v>6139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2" width="9.14285714285714" style="1"/>
  </cols>
  <sheetData>
    <row r="1" s="1" customFormat="1" spans="1:21">
      <c r="A1" s="2" t="s">
        <v>121</v>
      </c>
      <c r="B1" s="2" t="s">
        <v>122</v>
      </c>
      <c r="C1" s="2" t="s">
        <v>123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1" t="s">
        <v>96</v>
      </c>
      <c r="B2" s="1" t="s">
        <v>101</v>
      </c>
      <c r="C2" s="1" t="s">
        <v>97</v>
      </c>
      <c r="D2" s="1" t="s">
        <v>99</v>
      </c>
      <c r="E2" s="1" t="s">
        <v>138</v>
      </c>
      <c r="F2" s="1" t="s">
        <v>101</v>
      </c>
      <c r="G2" s="1" t="s">
        <v>102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147</v>
      </c>
      <c r="U2" s="1" t="s">
        <v>148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75</v>
      </c>
      <c r="E3" s="1" t="s">
        <v>149</v>
      </c>
      <c r="F3" s="1" t="s">
        <v>79</v>
      </c>
      <c r="G3" s="1" t="s">
        <v>80</v>
      </c>
      <c r="H3" s="1" t="s">
        <v>139</v>
      </c>
      <c r="I3" s="1" t="s">
        <v>150</v>
      </c>
      <c r="J3" s="1" t="s">
        <v>141</v>
      </c>
      <c r="K3" s="1" t="s">
        <v>150</v>
      </c>
      <c r="L3" s="1" t="s">
        <v>150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151</v>
      </c>
      <c r="S3" s="1" t="s">
        <v>72</v>
      </c>
      <c r="T3" s="1" t="s">
        <v>147</v>
      </c>
      <c r="U3" s="1" t="s">
        <v>152</v>
      </c>
    </row>
    <row r="4" s="1" customFormat="1" spans="1:21">
      <c r="A4" s="1" t="s">
        <v>86</v>
      </c>
      <c r="B4" s="1" t="s">
        <v>91</v>
      </c>
      <c r="C4" s="1" t="s">
        <v>87</v>
      </c>
      <c r="D4" s="1" t="s">
        <v>153</v>
      </c>
      <c r="E4" s="1" t="s">
        <v>154</v>
      </c>
      <c r="F4" s="1" t="s">
        <v>78</v>
      </c>
      <c r="G4" s="1" t="s">
        <v>80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156</v>
      </c>
      <c r="S4" s="1" t="s">
        <v>72</v>
      </c>
      <c r="T4" s="1" t="s">
        <v>147</v>
      </c>
      <c r="U4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2022-04-26T07:53:16Z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A6C55EE28EE2480D927FE9925E4612A7</vt:lpwstr>
  </property>
</Properties>
</file>