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</definedName>
  </definedNames>
  <calcPr calcId="144525"/>
</workbook>
</file>

<file path=xl/sharedStrings.xml><?xml version="1.0" encoding="utf-8"?>
<sst xmlns="http://schemas.openxmlformats.org/spreadsheetml/2006/main" count="940" uniqueCount="254">
  <si>
    <t>去哪儿网酒店预付对账单</t>
  </si>
  <si>
    <t>供应商名称：</t>
  </si>
  <si>
    <t>趣悠游</t>
  </si>
  <si>
    <t>结算周期：</t>
  </si>
  <si>
    <t>2022-04-18至2022-04-24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</si>
  <si>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</si>
  <si>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</si>
  <si>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</si>
  <si>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</si>
  <si>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</si>
  <si>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</si>
  <si>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</si>
  <si>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</si>
  <si>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</si>
  <si>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</si>
  <si>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</si>
  <si>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</si>
  <si>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</si>
  <si>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</si>
  <si>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</si>
  <si>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¥20,383.00</t>
  </si>
  <si>
    <t>¥9,526.00</t>
  </si>
  <si>
    <t>¥968.00</t>
  </si>
  <si>
    <t>¥9,889.00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</si>
  <si>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</si>
  <si>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</si>
  <si>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</si>
  <si>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</si>
  <si>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</si>
  <si>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</si>
  <si>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</si>
  <si>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</si>
  <si>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</si>
  <si>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</si>
  <si>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</si>
  <si>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</si>
  <si>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</si>
  <si>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</si>
  <si>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</si>
  <si>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</si>
  <si>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</si>
  <si>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</si>
  <si>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</si>
  <si>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</si>
  <si>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</si>
  <si>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</si>
  <si>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</si>
  <si>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</si>
  <si>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</si>
  <si>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</si>
  <si>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</si>
  <si>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</si>
  <si>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</si>
  <si>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</si>
  <si>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</si>
  <si>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</si>
  <si>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</si>
  <si>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</si>
  <si>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</si>
  <si>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</si>
  <si>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</si>
  <si>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</si>
  <si>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</si>
  <si>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</si>
  <si>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</si>
  <si>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</si>
  <si>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</si>
  <si>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</si>
  <si>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</si>
  <si>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</si>
  <si>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702973717842</t>
  </si>
  <si>
    <t>2518959</t>
  </si>
  <si>
    <t>酒店预付</t>
  </si>
  <si>
    <t>否</t>
  </si>
  <si>
    <t>普通</t>
  </si>
  <si>
    <t>197330624</t>
  </si>
  <si>
    <t>阿布扎比市区万豪酒店</t>
  </si>
  <si>
    <t>1626188</t>
  </si>
  <si>
    <t>ZHANG/TIANYI</t>
  </si>
  <si>
    <t>2022-04-20</t>
  </si>
  <si>
    <t>2022-04-21</t>
  </si>
  <si>
    <t>¥630.00</t>
  </si>
  <si>
    <t>2022-04-20 20:00:25</t>
  </si>
  <si>
    <t>Superior Room</t>
  </si>
  <si>
    <t>WEBSITE</t>
  </si>
  <si>
    <t>702973735367</t>
  </si>
  <si>
    <t>2519143</t>
  </si>
  <si>
    <t>236628911</t>
  </si>
  <si>
    <t>大和Roynet酒店名古屋伏见</t>
  </si>
  <si>
    <t>yasuyuki/fukui</t>
  </si>
  <si>
    <t>2022-05-01</t>
  </si>
  <si>
    <t>2022-05-02</t>
  </si>
  <si>
    <t>¥674.00</t>
  </si>
  <si>
    <t>2022-04-20 23:59:11</t>
  </si>
  <si>
    <t>superior room double bed(non smoking)</t>
  </si>
  <si>
    <t>702970415362</t>
  </si>
  <si>
    <t>2515026</t>
  </si>
  <si>
    <t>197289803</t>
  </si>
  <si>
    <t>曼谷 JW 万豪酒店 (SHA Plus+)</t>
  </si>
  <si>
    <t>LU/CHUNFENG</t>
  </si>
  <si>
    <t>2022-04-17</t>
  </si>
  <si>
    <t>2022-04-19</t>
  </si>
  <si>
    <t>¥1,388.00</t>
  </si>
  <si>
    <t>¥120.00</t>
  </si>
  <si>
    <t>¥1,268.00</t>
  </si>
  <si>
    <t>Deluxe king room</t>
  </si>
  <si>
    <t>702970858930</t>
  </si>
  <si>
    <t>2515022</t>
  </si>
  <si>
    <t>JIN/HU</t>
  </si>
  <si>
    <t>702970782511</t>
  </si>
  <si>
    <t>2515030</t>
  </si>
  <si>
    <t>LI/CHANGJIE</t>
  </si>
  <si>
    <t>702970200661</t>
  </si>
  <si>
    <t>2515019</t>
  </si>
  <si>
    <t>JIN/GUANGGUO</t>
  </si>
  <si>
    <t>702970773054</t>
  </si>
  <si>
    <t>2515049</t>
  </si>
  <si>
    <t>FANG/XUANXUE</t>
  </si>
  <si>
    <t>702973800907</t>
  </si>
  <si>
    <t>2518816</t>
  </si>
  <si>
    <t>197295221</t>
  </si>
  <si>
    <t>曼谷萨默塞特艾卡麦酒店</t>
  </si>
  <si>
    <t>LIU/WENZHE</t>
  </si>
  <si>
    <t>¥424.00</t>
  </si>
  <si>
    <t>¥42.00</t>
  </si>
  <si>
    <t>¥382.00</t>
  </si>
  <si>
    <t>Studio Executive King</t>
  </si>
  <si>
    <t>702974991931</t>
  </si>
  <si>
    <t>2519964</t>
  </si>
  <si>
    <t>197288567</t>
  </si>
  <si>
    <t>吉隆坡四季酒店</t>
  </si>
  <si>
    <t>WANG/LINGTAO</t>
  </si>
  <si>
    <t>2022-04-22</t>
  </si>
  <si>
    <t>¥1,218.00</t>
  </si>
  <si>
    <t>¥110.00</t>
  </si>
  <si>
    <t>¥1,108.00</t>
  </si>
  <si>
    <t>City View King Room</t>
  </si>
  <si>
    <t>702972416354</t>
  </si>
  <si>
    <t>2517738</t>
  </si>
  <si>
    <t>197332655</t>
  </si>
  <si>
    <t>奥兰多华尔道夫度假村及酒店</t>
  </si>
  <si>
    <t>YASONG/ZHANG</t>
  </si>
  <si>
    <t>2022-05-07</t>
  </si>
  <si>
    <t>2022-05-09</t>
  </si>
  <si>
    <t>¥4,266.00</t>
  </si>
  <si>
    <t>2022-04-22 16:54:29</t>
  </si>
  <si>
    <t>deluxe disney view 2 queen bed room</t>
  </si>
  <si>
    <t>702975173393</t>
  </si>
  <si>
    <t>2520686</t>
  </si>
  <si>
    <t>221839730</t>
  </si>
  <si>
    <t>迪拜河市中心铂尔曼酒店</t>
  </si>
  <si>
    <t>YANG/XIN</t>
  </si>
  <si>
    <t>2022-04-23</t>
  </si>
  <si>
    <t>¥629.00</t>
  </si>
  <si>
    <t>Superior King Bed</t>
  </si>
  <si>
    <t>702975763111</t>
  </si>
  <si>
    <t>2520731</t>
  </si>
  <si>
    <t>2022-04-22 18:51:23</t>
  </si>
  <si>
    <t>702976080567</t>
  </si>
  <si>
    <t>2521532</t>
  </si>
  <si>
    <t>199390796</t>
  </si>
  <si>
    <t>曼谷布拉莎丽W22酒店 (SHA Plus+)</t>
  </si>
  <si>
    <t>LI/XIN</t>
  </si>
  <si>
    <t>2022-04-24</t>
  </si>
  <si>
    <t>¥148.00</t>
  </si>
  <si>
    <t>2022-04-23 13:17:32</t>
  </si>
  <si>
    <t>Standard Double Room</t>
  </si>
  <si>
    <t>702976535169</t>
  </si>
  <si>
    <t>2521559</t>
  </si>
  <si>
    <t>2022-04-23 13:21:33</t>
  </si>
  <si>
    <t>Standard Twin Room</t>
  </si>
  <si>
    <t>702976952162</t>
  </si>
  <si>
    <t>2521567</t>
  </si>
  <si>
    <t>2022-04-23 14:23:13</t>
  </si>
  <si>
    <t>702976891133</t>
  </si>
  <si>
    <t>2521439</t>
  </si>
  <si>
    <t>197316284</t>
  </si>
  <si>
    <t>普吉岛纳卡岛豪华精选度假酒店(SHA Extra Plus)</t>
  </si>
  <si>
    <t>ZHENXIANG/LI</t>
  </si>
  <si>
    <t>¥2,275.00</t>
  </si>
  <si>
    <t>¥216.00</t>
  </si>
  <si>
    <t>¥2,059.00</t>
  </si>
  <si>
    <t>Tropical Pool Villa</t>
  </si>
  <si>
    <t>702977977316</t>
  </si>
  <si>
    <t>2022-04-25</t>
  </si>
  <si>
    <t>¥2,254.00</t>
  </si>
  <si>
    <t>2022-04-24 12:18:54</t>
  </si>
  <si>
    <t>合计</t>
  </si>
  <si>
    <t/>
  </si>
  <si>
    <t>¥10,857.00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</si>
  <si>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</si>
  <si>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</si>
  <si>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</si>
  <si>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</si>
  <si>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</si>
  <si>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</si>
  <si>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</si>
  <si>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</si>
  <si>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</si>
  <si>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A220426152919481</t>
  </si>
  <si>
    <t>A220426153010481</t>
  </si>
  <si>
    <r>
      <t>总计：</t>
    </r>
    <r>
      <rPr>
        <sz val="10"/>
        <rFont val="Arial"/>
        <charset val="134"/>
      </rPr>
      <t>9889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</si>
  <si>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</si>
  <si>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</si>
  <si>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</si>
  <si>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</si>
  <si>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</si>
  <si>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</si>
  <si>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</si>
  <si>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</si>
  <si>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</si>
  <si>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</si>
  <si>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</si>
  <si>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</si>
  <si>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</si>
  <si>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</si>
  <si>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</si>
  <si>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</si>
  <si>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</si>
  <si>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普吉岛纳卡岛豪华精选度假酒店及水疗中心</t>
  </si>
  <si>
    <t>ZHENXIANG LI</t>
  </si>
  <si>
    <t>退房日周结</t>
  </si>
  <si>
    <t>2059.00</t>
  </si>
  <si>
    <t>RMB</t>
  </si>
  <si>
    <t>0</t>
  </si>
  <si>
    <t>0.00</t>
  </si>
  <si>
    <t>趣悠游国际直连</t>
  </si>
  <si>
    <t>1659</t>
  </si>
  <si>
    <t>2022-04-23 12:47:11</t>
  </si>
  <si>
    <t>汇智国际旅游发展有限公司</t>
  </si>
  <si>
    <t>直采</t>
  </si>
  <si>
    <t>WANG LINGTAO</t>
  </si>
  <si>
    <t>1108.00</t>
  </si>
  <si>
    <t>2022-04-21 22:29:20</t>
  </si>
  <si>
    <t>直连</t>
  </si>
  <si>
    <t>ZHANG TIANYI</t>
  </si>
  <si>
    <t>547.00</t>
  </si>
  <si>
    <t>2022-04-20 18:48:59</t>
  </si>
  <si>
    <t>曼谷盛捷亿甲迈服务公寓</t>
  </si>
  <si>
    <t>LIU WENZHE</t>
  </si>
  <si>
    <t>382.00</t>
  </si>
  <si>
    <t>2022-04-20 16:24:03</t>
  </si>
  <si>
    <t>曼谷JW万豪酒店</t>
  </si>
  <si>
    <t>FANG XUANXUE</t>
  </si>
  <si>
    <t>1268.00</t>
  </si>
  <si>
    <t>2022-04-18 10:22:57</t>
  </si>
  <si>
    <t>LI CHANGJIE</t>
  </si>
  <si>
    <t>2022-04-18 10:23:24</t>
  </si>
  <si>
    <t>LU CHUNFENG</t>
  </si>
  <si>
    <t>2022-04-18 10:23:53</t>
  </si>
  <si>
    <t>JIN HU</t>
  </si>
  <si>
    <t>2022-04-17 19:34:43</t>
  </si>
  <si>
    <t>JIN GUANGGUO</t>
  </si>
  <si>
    <t>2022-04-17 19:35:00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</si>
</sst>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5" fillId="16" borderId="15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8" borderId="11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12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9" borderId="15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17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81</v>
      </c>
      <c r="T2" s="7" t="s">
        <v>82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91</v>
      </c>
      <c r="Q3" s="7"/>
      <c r="R3" s="11" t="s">
        <v>92</v>
      </c>
      <c r="S3" s="12" t="s">
        <v>92</v>
      </c>
      <c r="T3" s="7" t="s">
        <v>93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94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2</v>
      </c>
      <c r="N4" s="7" t="s">
        <v>100</v>
      </c>
      <c r="O4" s="7" t="s">
        <v>101</v>
      </c>
      <c r="P4" s="7" t="s">
        <v>80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84</v>
      </c>
      <c r="AG4" t="s">
        <v>73</v>
      </c>
      <c r="AH4" t="s">
        <v>19</v>
      </c>
    </row>
    <row r="5" ht="14.25" customHeight="1" spans="1:34">
      <c r="A5" s="6" t="s">
        <v>106</v>
      </c>
      <c r="B5" s="6" t="s">
        <v>107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97</v>
      </c>
      <c r="H5" s="7" t="s">
        <v>98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100</v>
      </c>
      <c r="O5" s="7" t="s">
        <v>101</v>
      </c>
      <c r="P5" s="7" t="s">
        <v>80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84</v>
      </c>
      <c r="AG5" t="s">
        <v>73</v>
      </c>
      <c r="AH5" t="s">
        <v>19</v>
      </c>
    </row>
    <row r="6" ht="14.25" customHeight="1" spans="1:34">
      <c r="A6" s="6" t="s">
        <v>109</v>
      </c>
      <c r="B6" s="6" t="s">
        <v>110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97</v>
      </c>
      <c r="H6" s="7" t="s">
        <v>98</v>
      </c>
      <c r="I6" s="7" t="s">
        <v>77</v>
      </c>
      <c r="J6" s="7" t="s">
        <v>2</v>
      </c>
      <c r="K6" s="7" t="s">
        <v>111</v>
      </c>
      <c r="L6" s="7">
        <v>1</v>
      </c>
      <c r="M6" s="7">
        <v>2</v>
      </c>
      <c r="N6" s="7" t="s">
        <v>100</v>
      </c>
      <c r="O6" s="7" t="s">
        <v>101</v>
      </c>
      <c r="P6" s="7" t="s">
        <v>80</v>
      </c>
      <c r="Q6" s="7"/>
      <c r="R6" s="11" t="s">
        <v>102</v>
      </c>
      <c r="S6" s="12" t="s">
        <v>19</v>
      </c>
      <c r="T6" s="7"/>
      <c r="U6" s="11" t="s">
        <v>19</v>
      </c>
      <c r="V6" s="11" t="s">
        <v>102</v>
      </c>
      <c r="W6" s="12" t="s">
        <v>103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104</v>
      </c>
      <c r="AD6" t="s">
        <v>6</v>
      </c>
      <c r="AE6" t="s">
        <v>105</v>
      </c>
      <c r="AF6" t="s">
        <v>84</v>
      </c>
      <c r="AG6" t="s">
        <v>73</v>
      </c>
      <c r="AH6" t="s">
        <v>19</v>
      </c>
    </row>
    <row r="7" ht="14.25" customHeight="1" spans="1:34">
      <c r="A7" s="6" t="s">
        <v>112</v>
      </c>
      <c r="B7" s="6" t="s">
        <v>113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97</v>
      </c>
      <c r="H7" s="7" t="s">
        <v>98</v>
      </c>
      <c r="I7" s="7" t="s">
        <v>77</v>
      </c>
      <c r="J7" s="7" t="s">
        <v>2</v>
      </c>
      <c r="K7" s="7" t="s">
        <v>114</v>
      </c>
      <c r="L7" s="7">
        <v>1</v>
      </c>
      <c r="M7" s="7">
        <v>2</v>
      </c>
      <c r="N7" s="7" t="s">
        <v>100</v>
      </c>
      <c r="O7" s="7" t="s">
        <v>101</v>
      </c>
      <c r="P7" s="7" t="s">
        <v>80</v>
      </c>
      <c r="Q7" s="7"/>
      <c r="R7" s="11" t="s">
        <v>102</v>
      </c>
      <c r="S7" s="12" t="s">
        <v>19</v>
      </c>
      <c r="T7" s="7"/>
      <c r="U7" s="11" t="s">
        <v>19</v>
      </c>
      <c r="V7" s="11" t="s">
        <v>102</v>
      </c>
      <c r="W7" s="12" t="s">
        <v>103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104</v>
      </c>
      <c r="AD7" t="s">
        <v>6</v>
      </c>
      <c r="AE7" t="s">
        <v>105</v>
      </c>
      <c r="AF7" t="s">
        <v>84</v>
      </c>
      <c r="AG7" t="s">
        <v>73</v>
      </c>
      <c r="AH7" t="s">
        <v>19</v>
      </c>
    </row>
    <row r="8" ht="14.25" customHeight="1" spans="1:34">
      <c r="A8" s="6" t="s">
        <v>115</v>
      </c>
      <c r="B8" s="6" t="s">
        <v>116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97</v>
      </c>
      <c r="H8" s="7" t="s">
        <v>98</v>
      </c>
      <c r="I8" s="7" t="s">
        <v>77</v>
      </c>
      <c r="J8" s="7" t="s">
        <v>2</v>
      </c>
      <c r="K8" s="7" t="s">
        <v>117</v>
      </c>
      <c r="L8" s="7">
        <v>1</v>
      </c>
      <c r="M8" s="7">
        <v>2</v>
      </c>
      <c r="N8" s="7" t="s">
        <v>100</v>
      </c>
      <c r="O8" s="7" t="s">
        <v>101</v>
      </c>
      <c r="P8" s="7" t="s">
        <v>80</v>
      </c>
      <c r="Q8" s="7"/>
      <c r="R8" s="11" t="s">
        <v>102</v>
      </c>
      <c r="S8" s="12" t="s">
        <v>19</v>
      </c>
      <c r="T8" s="7"/>
      <c r="U8" s="11" t="s">
        <v>19</v>
      </c>
      <c r="V8" s="11" t="s">
        <v>102</v>
      </c>
      <c r="W8" s="12" t="s">
        <v>103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104</v>
      </c>
      <c r="AD8" t="s">
        <v>6</v>
      </c>
      <c r="AE8" t="s">
        <v>105</v>
      </c>
      <c r="AF8" t="s">
        <v>84</v>
      </c>
      <c r="AG8" t="s">
        <v>73</v>
      </c>
      <c r="AH8" t="s">
        <v>19</v>
      </c>
    </row>
    <row r="9" ht="14.25" customHeight="1" spans="1:34">
      <c r="A9" s="6" t="s">
        <v>118</v>
      </c>
      <c r="B9" s="6" t="s">
        <v>119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120</v>
      </c>
      <c r="H9" s="7" t="s">
        <v>121</v>
      </c>
      <c r="I9" s="7" t="s">
        <v>77</v>
      </c>
      <c r="J9" s="7" t="s">
        <v>2</v>
      </c>
      <c r="K9" s="7" t="s">
        <v>122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123</v>
      </c>
      <c r="S9" s="12" t="s">
        <v>19</v>
      </c>
      <c r="T9" s="7"/>
      <c r="U9" s="11" t="s">
        <v>19</v>
      </c>
      <c r="V9" s="11" t="s">
        <v>123</v>
      </c>
      <c r="W9" s="12" t="s">
        <v>124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125</v>
      </c>
      <c r="AD9" t="s">
        <v>6</v>
      </c>
      <c r="AE9" t="s">
        <v>126</v>
      </c>
      <c r="AF9" t="s">
        <v>84</v>
      </c>
      <c r="AG9" t="s">
        <v>73</v>
      </c>
      <c r="AH9" t="s">
        <v>19</v>
      </c>
    </row>
    <row r="10" ht="14.25" customHeight="1" spans="1:34">
      <c r="A10" s="6" t="s">
        <v>127</v>
      </c>
      <c r="B10" s="6" t="s">
        <v>128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129</v>
      </c>
      <c r="H10" s="7" t="s">
        <v>130</v>
      </c>
      <c r="I10" s="7" t="s">
        <v>77</v>
      </c>
      <c r="J10" s="7" t="s">
        <v>2</v>
      </c>
      <c r="K10" s="7" t="s">
        <v>131</v>
      </c>
      <c r="L10" s="7">
        <v>1</v>
      </c>
      <c r="M10" s="7">
        <v>1</v>
      </c>
      <c r="N10" s="7" t="s">
        <v>80</v>
      </c>
      <c r="O10" s="7" t="s">
        <v>80</v>
      </c>
      <c r="P10" s="7" t="s">
        <v>132</v>
      </c>
      <c r="Q10" s="7"/>
      <c r="R10" s="11" t="s">
        <v>133</v>
      </c>
      <c r="S10" s="12" t="s">
        <v>19</v>
      </c>
      <c r="T10" s="7"/>
      <c r="U10" s="11" t="s">
        <v>19</v>
      </c>
      <c r="V10" s="11" t="s">
        <v>133</v>
      </c>
      <c r="W10" s="12" t="s">
        <v>134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135</v>
      </c>
      <c r="AD10" t="s">
        <v>6</v>
      </c>
      <c r="AE10" t="s">
        <v>136</v>
      </c>
      <c r="AF10" t="s">
        <v>84</v>
      </c>
      <c r="AG10" t="s">
        <v>73</v>
      </c>
      <c r="AH10" t="s">
        <v>19</v>
      </c>
    </row>
    <row r="11" ht="14.25" customHeight="1" spans="1:34">
      <c r="A11" s="6" t="s">
        <v>137</v>
      </c>
      <c r="B11" s="6" t="s">
        <v>138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139</v>
      </c>
      <c r="H11" s="7" t="s">
        <v>140</v>
      </c>
      <c r="I11" s="7" t="s">
        <v>77</v>
      </c>
      <c r="J11" s="7" t="s">
        <v>2</v>
      </c>
      <c r="K11" s="7" t="s">
        <v>141</v>
      </c>
      <c r="L11" s="7">
        <v>1</v>
      </c>
      <c r="M11" s="7">
        <v>2</v>
      </c>
      <c r="N11" s="7" t="s">
        <v>101</v>
      </c>
      <c r="O11" s="7" t="s">
        <v>142</v>
      </c>
      <c r="P11" s="7" t="s">
        <v>143</v>
      </c>
      <c r="Q11" s="7"/>
      <c r="R11" s="11" t="s">
        <v>144</v>
      </c>
      <c r="S11" s="12" t="s">
        <v>144</v>
      </c>
      <c r="T11" s="7" t="s">
        <v>145</v>
      </c>
      <c r="U11" s="11" t="s">
        <v>19</v>
      </c>
      <c r="V11" s="11" t="s">
        <v>19</v>
      </c>
      <c r="W11" s="12" t="s">
        <v>19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19</v>
      </c>
      <c r="AD11" t="s">
        <v>6</v>
      </c>
      <c r="AE11" t="s">
        <v>146</v>
      </c>
      <c r="AF11" t="s">
        <v>84</v>
      </c>
      <c r="AG11" t="s">
        <v>73</v>
      </c>
      <c r="AH11" t="s">
        <v>19</v>
      </c>
    </row>
    <row r="12" ht="14.25" customHeight="1" spans="1:34">
      <c r="A12" s="6" t="s">
        <v>147</v>
      </c>
      <c r="B12" s="6" t="s">
        <v>148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149</v>
      </c>
      <c r="H12" s="7" t="s">
        <v>150</v>
      </c>
      <c r="I12" s="7" t="s">
        <v>77</v>
      </c>
      <c r="J12" s="7" t="s">
        <v>2</v>
      </c>
      <c r="K12" s="7" t="s">
        <v>151</v>
      </c>
      <c r="L12" s="7">
        <v>1</v>
      </c>
      <c r="M12" s="7">
        <v>1</v>
      </c>
      <c r="N12" s="7" t="s">
        <v>132</v>
      </c>
      <c r="O12" s="7" t="s">
        <v>132</v>
      </c>
      <c r="P12" s="7" t="s">
        <v>152</v>
      </c>
      <c r="Q12" s="7"/>
      <c r="R12" s="11" t="s">
        <v>153</v>
      </c>
      <c r="S12" s="12" t="s">
        <v>153</v>
      </c>
      <c r="T12" s="7"/>
      <c r="U12" s="11" t="s">
        <v>19</v>
      </c>
      <c r="V12" s="11" t="s">
        <v>19</v>
      </c>
      <c r="W12" s="12" t="s">
        <v>19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19</v>
      </c>
      <c r="AD12" t="s">
        <v>6</v>
      </c>
      <c r="AE12" t="s">
        <v>154</v>
      </c>
      <c r="AF12" t="s">
        <v>84</v>
      </c>
      <c r="AG12" t="s">
        <v>73</v>
      </c>
      <c r="AH12" t="s">
        <v>19</v>
      </c>
    </row>
    <row r="13" ht="14.25" customHeight="1" spans="1:34">
      <c r="A13" s="6" t="s">
        <v>155</v>
      </c>
      <c r="B13" s="6" t="s">
        <v>156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149</v>
      </c>
      <c r="H13" s="7" t="s">
        <v>150</v>
      </c>
      <c r="I13" s="7" t="s">
        <v>77</v>
      </c>
      <c r="J13" s="7" t="s">
        <v>2</v>
      </c>
      <c r="K13" s="7" t="s">
        <v>151</v>
      </c>
      <c r="L13" s="7">
        <v>1</v>
      </c>
      <c r="M13" s="7">
        <v>1</v>
      </c>
      <c r="N13" s="7" t="s">
        <v>132</v>
      </c>
      <c r="O13" s="7" t="s">
        <v>132</v>
      </c>
      <c r="P13" s="7" t="s">
        <v>152</v>
      </c>
      <c r="Q13" s="7"/>
      <c r="R13" s="11" t="s">
        <v>153</v>
      </c>
      <c r="S13" s="12" t="s">
        <v>153</v>
      </c>
      <c r="T13" s="7" t="s">
        <v>157</v>
      </c>
      <c r="U13" s="11" t="s">
        <v>19</v>
      </c>
      <c r="V13" s="11" t="s">
        <v>19</v>
      </c>
      <c r="W13" s="12" t="s">
        <v>19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19</v>
      </c>
      <c r="AD13" t="s">
        <v>6</v>
      </c>
      <c r="AE13" t="s">
        <v>154</v>
      </c>
      <c r="AF13" t="s">
        <v>84</v>
      </c>
      <c r="AG13" t="s">
        <v>73</v>
      </c>
      <c r="AH13" t="s">
        <v>19</v>
      </c>
    </row>
    <row r="14" ht="14.25" customHeight="1" spans="1:34">
      <c r="A14" s="6" t="s">
        <v>158</v>
      </c>
      <c r="B14" s="6" t="s">
        <v>159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160</v>
      </c>
      <c r="H14" s="7" t="s">
        <v>161</v>
      </c>
      <c r="I14" s="7" t="s">
        <v>77</v>
      </c>
      <c r="J14" s="7" t="s">
        <v>2</v>
      </c>
      <c r="K14" s="7" t="s">
        <v>162</v>
      </c>
      <c r="L14" s="7">
        <v>1</v>
      </c>
      <c r="M14" s="7">
        <v>1</v>
      </c>
      <c r="N14" s="7" t="s">
        <v>152</v>
      </c>
      <c r="O14" s="7" t="s">
        <v>152</v>
      </c>
      <c r="P14" s="7" t="s">
        <v>163</v>
      </c>
      <c r="Q14" s="7"/>
      <c r="R14" s="11" t="s">
        <v>164</v>
      </c>
      <c r="S14" s="12" t="s">
        <v>164</v>
      </c>
      <c r="T14" s="7" t="s">
        <v>165</v>
      </c>
      <c r="U14" s="11" t="s">
        <v>19</v>
      </c>
      <c r="V14" s="11" t="s">
        <v>19</v>
      </c>
      <c r="W14" s="12" t="s">
        <v>19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19</v>
      </c>
      <c r="AD14" t="s">
        <v>6</v>
      </c>
      <c r="AE14" t="s">
        <v>166</v>
      </c>
      <c r="AF14" t="s">
        <v>84</v>
      </c>
      <c r="AG14" t="s">
        <v>73</v>
      </c>
      <c r="AH14" t="s">
        <v>19</v>
      </c>
    </row>
    <row r="15" ht="14.25" customHeight="1" spans="1:34">
      <c r="A15" s="6" t="s">
        <v>167</v>
      </c>
      <c r="B15" s="6" t="s">
        <v>168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160</v>
      </c>
      <c r="H15" s="7" t="s">
        <v>161</v>
      </c>
      <c r="I15" s="7" t="s">
        <v>77</v>
      </c>
      <c r="J15" s="7" t="s">
        <v>2</v>
      </c>
      <c r="K15" s="7" t="s">
        <v>162</v>
      </c>
      <c r="L15" s="7">
        <v>1</v>
      </c>
      <c r="M15" s="7">
        <v>1</v>
      </c>
      <c r="N15" s="7" t="s">
        <v>152</v>
      </c>
      <c r="O15" s="7" t="s">
        <v>152</v>
      </c>
      <c r="P15" s="7" t="s">
        <v>163</v>
      </c>
      <c r="Q15" s="7"/>
      <c r="R15" s="11" t="s">
        <v>164</v>
      </c>
      <c r="S15" s="12" t="s">
        <v>164</v>
      </c>
      <c r="T15" s="7" t="s">
        <v>169</v>
      </c>
      <c r="U15" s="11" t="s">
        <v>19</v>
      </c>
      <c r="V15" s="11" t="s">
        <v>19</v>
      </c>
      <c r="W15" s="12" t="s">
        <v>19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19</v>
      </c>
      <c r="AD15" t="s">
        <v>6</v>
      </c>
      <c r="AE15" t="s">
        <v>170</v>
      </c>
      <c r="AF15" t="s">
        <v>84</v>
      </c>
      <c r="AG15" t="s">
        <v>73</v>
      </c>
      <c r="AH15" t="s">
        <v>19</v>
      </c>
    </row>
    <row r="16" ht="14.25" customHeight="1" spans="1:34">
      <c r="A16" s="6" t="s">
        <v>171</v>
      </c>
      <c r="B16" s="6" t="s">
        <v>172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160</v>
      </c>
      <c r="H16" s="7" t="s">
        <v>161</v>
      </c>
      <c r="I16" s="7" t="s">
        <v>77</v>
      </c>
      <c r="J16" s="7" t="s">
        <v>2</v>
      </c>
      <c r="K16" s="7" t="s">
        <v>162</v>
      </c>
      <c r="L16" s="7">
        <v>1</v>
      </c>
      <c r="M16" s="7">
        <v>1</v>
      </c>
      <c r="N16" s="7" t="s">
        <v>152</v>
      </c>
      <c r="O16" s="7" t="s">
        <v>152</v>
      </c>
      <c r="P16" s="7" t="s">
        <v>163</v>
      </c>
      <c r="Q16" s="7"/>
      <c r="R16" s="11" t="s">
        <v>164</v>
      </c>
      <c r="S16" s="12" t="s">
        <v>164</v>
      </c>
      <c r="T16" s="7" t="s">
        <v>173</v>
      </c>
      <c r="U16" s="11" t="s">
        <v>19</v>
      </c>
      <c r="V16" s="11" t="s">
        <v>19</v>
      </c>
      <c r="W16" s="12" t="s">
        <v>19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</v>
      </c>
      <c r="AD16" t="s">
        <v>6</v>
      </c>
      <c r="AE16" t="s">
        <v>166</v>
      </c>
      <c r="AF16" t="s">
        <v>84</v>
      </c>
      <c r="AG16" t="s">
        <v>73</v>
      </c>
      <c r="AH16" t="s">
        <v>19</v>
      </c>
    </row>
    <row r="17" ht="14.25" customHeight="1" spans="1:34">
      <c r="A17" s="6" t="s">
        <v>174</v>
      </c>
      <c r="B17" s="6" t="s">
        <v>175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176</v>
      </c>
      <c r="H17" s="7" t="s">
        <v>177</v>
      </c>
      <c r="I17" s="7" t="s">
        <v>77</v>
      </c>
      <c r="J17" s="7" t="s">
        <v>2</v>
      </c>
      <c r="K17" s="7" t="s">
        <v>178</v>
      </c>
      <c r="L17" s="7">
        <v>1</v>
      </c>
      <c r="M17" s="7">
        <v>1</v>
      </c>
      <c r="N17" s="7" t="s">
        <v>152</v>
      </c>
      <c r="O17" s="7" t="s">
        <v>152</v>
      </c>
      <c r="P17" s="7" t="s">
        <v>163</v>
      </c>
      <c r="Q17" s="7"/>
      <c r="R17" s="11" t="s">
        <v>179</v>
      </c>
      <c r="S17" s="12" t="s">
        <v>19</v>
      </c>
      <c r="T17" s="7"/>
      <c r="U17" s="11" t="s">
        <v>19</v>
      </c>
      <c r="V17" s="11" t="s">
        <v>179</v>
      </c>
      <c r="W17" s="12" t="s">
        <v>180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181</v>
      </c>
      <c r="AD17" t="s">
        <v>6</v>
      </c>
      <c r="AE17" t="s">
        <v>182</v>
      </c>
      <c r="AF17" t="s">
        <v>84</v>
      </c>
      <c r="AG17" t="s">
        <v>73</v>
      </c>
      <c r="AH17" t="s">
        <v>19</v>
      </c>
    </row>
    <row r="18" ht="14.25" customHeight="1" spans="1:34">
      <c r="A18" s="6" t="s">
        <v>183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176</v>
      </c>
      <c r="H18" s="7" t="s">
        <v>177</v>
      </c>
      <c r="I18" s="7" t="s">
        <v>77</v>
      </c>
      <c r="J18" s="7" t="s">
        <v>2</v>
      </c>
      <c r="K18" s="7" t="s">
        <v>178</v>
      </c>
      <c r="L18" s="7">
        <v>1</v>
      </c>
      <c r="M18" s="7">
        <v>1</v>
      </c>
      <c r="N18" s="7" t="s">
        <v>163</v>
      </c>
      <c r="O18" s="7" t="s">
        <v>163</v>
      </c>
      <c r="P18" s="7" t="s">
        <v>184</v>
      </c>
      <c r="Q18" s="7"/>
      <c r="R18" s="11" t="s">
        <v>185</v>
      </c>
      <c r="S18" s="12" t="s">
        <v>185</v>
      </c>
      <c r="T18" s="7" t="s">
        <v>186</v>
      </c>
      <c r="U18" s="11" t="s">
        <v>19</v>
      </c>
      <c r="V18" s="11" t="s">
        <v>19</v>
      </c>
      <c r="W18" s="12" t="s">
        <v>19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</v>
      </c>
      <c r="AD18" t="s">
        <v>6</v>
      </c>
      <c r="AE18" t="s">
        <v>182</v>
      </c>
      <c r="AF18" t="s">
        <v>84</v>
      </c>
      <c r="AG18" t="s">
        <v>73</v>
      </c>
      <c r="AH18" t="s">
        <v>19</v>
      </c>
    </row>
    <row r="19" customHeight="1" spans="1:32">
      <c r="A19" s="10" t="s">
        <v>187</v>
      </c>
      <c r="B19" s="10"/>
      <c r="C19" s="10" t="s">
        <v>188</v>
      </c>
      <c r="D19" s="10"/>
      <c r="E19" s="10"/>
      <c r="F19" s="10"/>
      <c r="G19" s="10" t="s">
        <v>188</v>
      </c>
      <c r="H19" s="10" t="s">
        <v>188</v>
      </c>
      <c r="I19" s="10" t="s">
        <v>188</v>
      </c>
      <c r="J19" s="10" t="s">
        <v>188</v>
      </c>
      <c r="K19" s="10" t="s">
        <v>188</v>
      </c>
      <c r="L19" s="10" t="s">
        <v>188</v>
      </c>
      <c r="M19" s="10" t="s">
        <v>188</v>
      </c>
      <c r="N19" s="10" t="s">
        <v>188</v>
      </c>
      <c r="O19" s="10" t="s">
        <v>188</v>
      </c>
      <c r="P19" s="10" t="s">
        <v>188</v>
      </c>
      <c r="Q19" s="10"/>
      <c r="R19" s="13" t="s">
        <v>20</v>
      </c>
      <c r="S19" s="13" t="s">
        <v>21</v>
      </c>
      <c r="T19" s="10" t="s">
        <v>188</v>
      </c>
      <c r="U19" s="13"/>
      <c r="V19" s="13" t="s">
        <v>189</v>
      </c>
      <c r="W19" s="13" t="s">
        <v>22</v>
      </c>
      <c r="X19" s="13"/>
      <c r="Y19" s="13"/>
      <c r="Z19" s="13"/>
      <c r="AA19" s="10"/>
      <c r="AB19" s="13"/>
      <c r="AC19" s="10"/>
      <c r="AD19" s="10" t="s">
        <v>188</v>
      </c>
      <c r="AE19" s="10"/>
      <c r="AF1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190</v>
      </c>
      <c r="B1" s="4" t="s">
        <v>191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192</v>
      </c>
      <c r="H1" s="4" t="s">
        <v>193</v>
      </c>
      <c r="I1" s="4" t="s">
        <v>13</v>
      </c>
      <c r="J1" s="4" t="s">
        <v>17</v>
      </c>
      <c r="K1" s="4" t="s">
        <v>18</v>
      </c>
      <c r="L1" s="9" t="s">
        <v>194</v>
      </c>
      <c r="M1" s="4" t="s">
        <v>195</v>
      </c>
      <c r="N1" s="4" t="s">
        <v>196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6"/>
  <sheetViews>
    <sheetView tabSelected="1" workbookViewId="0">
      <selection activeCell="A24" sqref="A24:C2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198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0</v>
      </c>
      <c r="E2" t="str">
        <f>VLOOKUP(A2,HOP!A:L,12,0)</f>
        <v>547.00</v>
      </c>
      <c r="F2" t="str">
        <f>VLOOKUP(A2,HOP!A:C,3,0)</f>
        <v>2518959</v>
      </c>
      <c r="G2">
        <f>D2-E2</f>
        <v>-547</v>
      </c>
      <c r="H2" t="str">
        <f>$H$1&amp;F2</f>
        <v>，2518959</v>
      </c>
      <c r="I2" t="str">
        <f>VLOOKUP(A2,HOP!A:U,21,0)</f>
        <v>直连</v>
      </c>
    </row>
    <row r="3" ht="14.25" hidden="1" customHeight="1" spans="1:9">
      <c r="A3" s="6" t="s">
        <v>85</v>
      </c>
      <c r="B3" s="7" t="s">
        <v>90</v>
      </c>
      <c r="C3" s="7" t="s">
        <v>91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 t="shared" ref="G3:G18" si="0">D3-E3</f>
        <v>#N/A</v>
      </c>
      <c r="H3" t="e">
        <f t="shared" ref="H3:H18" si="1">$H$1&amp;F3</f>
        <v>#N/A</v>
      </c>
      <c r="I3" t="e">
        <f>VLOOKUP(A3,HOP!A:U,21,0)</f>
        <v>#N/A</v>
      </c>
    </row>
    <row r="4" ht="14.25" customHeight="1" spans="1:9">
      <c r="A4" s="6" t="s">
        <v>95</v>
      </c>
      <c r="B4" s="7" t="s">
        <v>101</v>
      </c>
      <c r="C4" s="7" t="s">
        <v>80</v>
      </c>
      <c r="D4" s="3">
        <v>1268</v>
      </c>
      <c r="E4" t="str">
        <f>VLOOKUP(A4,HOP!A:L,12,0)</f>
        <v>1268.00</v>
      </c>
      <c r="F4" t="str">
        <f>VLOOKUP(A4,HOP!A:C,3,0)</f>
        <v>2515026</v>
      </c>
      <c r="G4">
        <f t="shared" si="0"/>
        <v>0</v>
      </c>
      <c r="H4" t="str">
        <f t="shared" si="1"/>
        <v>，2515026</v>
      </c>
      <c r="I4" t="str">
        <f>VLOOKUP(A4,HOP!A:U,21,0)</f>
        <v>直采</v>
      </c>
    </row>
    <row r="5" ht="14.25" customHeight="1" spans="1:9">
      <c r="A5" s="6" t="s">
        <v>106</v>
      </c>
      <c r="B5" s="7" t="s">
        <v>101</v>
      </c>
      <c r="C5" s="7" t="s">
        <v>80</v>
      </c>
      <c r="D5" s="3">
        <v>1268</v>
      </c>
      <c r="E5" t="str">
        <f>VLOOKUP(A5,HOP!A:L,12,0)</f>
        <v>1268.00</v>
      </c>
      <c r="F5" t="str">
        <f>VLOOKUP(A5,HOP!A:C,3,0)</f>
        <v>2515022</v>
      </c>
      <c r="G5">
        <f t="shared" si="0"/>
        <v>0</v>
      </c>
      <c r="H5" t="str">
        <f t="shared" si="1"/>
        <v>，2515022</v>
      </c>
      <c r="I5" t="str">
        <f>VLOOKUP(A5,HOP!A:U,21,0)</f>
        <v>直采</v>
      </c>
    </row>
    <row r="6" ht="14.25" customHeight="1" spans="1:9">
      <c r="A6" s="6" t="s">
        <v>109</v>
      </c>
      <c r="B6" s="7" t="s">
        <v>101</v>
      </c>
      <c r="C6" s="7" t="s">
        <v>80</v>
      </c>
      <c r="D6" s="3">
        <v>1268</v>
      </c>
      <c r="E6" t="str">
        <f>VLOOKUP(A6,HOP!A:L,12,0)</f>
        <v>1268.00</v>
      </c>
      <c r="F6" t="str">
        <f>VLOOKUP(A6,HOP!A:C,3,0)</f>
        <v>2515030</v>
      </c>
      <c r="G6">
        <f t="shared" si="0"/>
        <v>0</v>
      </c>
      <c r="H6" t="str">
        <f t="shared" si="1"/>
        <v>，2515030</v>
      </c>
      <c r="I6" t="str">
        <f>VLOOKUP(A6,HOP!A:U,21,0)</f>
        <v>直采</v>
      </c>
    </row>
    <row r="7" ht="14.25" customHeight="1" spans="1:9">
      <c r="A7" s="6" t="s">
        <v>112</v>
      </c>
      <c r="B7" s="7" t="s">
        <v>101</v>
      </c>
      <c r="C7" s="7" t="s">
        <v>80</v>
      </c>
      <c r="D7" s="3">
        <v>1268</v>
      </c>
      <c r="E7" t="str">
        <f>VLOOKUP(A7,HOP!A:L,12,0)</f>
        <v>1268.00</v>
      </c>
      <c r="F7" t="str">
        <f>VLOOKUP(A7,HOP!A:C,3,0)</f>
        <v>2515019</v>
      </c>
      <c r="G7">
        <f t="shared" si="0"/>
        <v>0</v>
      </c>
      <c r="H7" t="str">
        <f t="shared" si="1"/>
        <v>，2515019</v>
      </c>
      <c r="I7" t="str">
        <f>VLOOKUP(A7,HOP!A:U,21,0)</f>
        <v>直采</v>
      </c>
    </row>
    <row r="8" ht="14.25" customHeight="1" spans="1:9">
      <c r="A8" s="6" t="s">
        <v>115</v>
      </c>
      <c r="B8" s="7" t="s">
        <v>101</v>
      </c>
      <c r="C8" s="7" t="s">
        <v>80</v>
      </c>
      <c r="D8" s="3">
        <v>1268</v>
      </c>
      <c r="E8" t="str">
        <f>VLOOKUP(A8,HOP!A:L,12,0)</f>
        <v>1268.00</v>
      </c>
      <c r="F8" t="str">
        <f>VLOOKUP(A8,HOP!A:C,3,0)</f>
        <v>2515049</v>
      </c>
      <c r="G8">
        <f t="shared" si="0"/>
        <v>0</v>
      </c>
      <c r="H8" t="str">
        <f t="shared" si="1"/>
        <v>，2515049</v>
      </c>
      <c r="I8" t="str">
        <f>VLOOKUP(A8,HOP!A:U,21,0)</f>
        <v>直采</v>
      </c>
    </row>
    <row r="9" ht="14.25" customHeight="1" spans="1:9">
      <c r="A9" s="6" t="s">
        <v>118</v>
      </c>
      <c r="B9" s="7" t="s">
        <v>79</v>
      </c>
      <c r="C9" s="7" t="s">
        <v>80</v>
      </c>
      <c r="D9" s="3">
        <v>382</v>
      </c>
      <c r="E9" t="str">
        <f>VLOOKUP(A9,HOP!A:L,12,0)</f>
        <v>382.00</v>
      </c>
      <c r="F9" t="str">
        <f>VLOOKUP(A9,HOP!A:C,3,0)</f>
        <v>2518816</v>
      </c>
      <c r="G9">
        <f t="shared" si="0"/>
        <v>0</v>
      </c>
      <c r="H9" t="str">
        <f t="shared" si="1"/>
        <v>，2518816</v>
      </c>
      <c r="I9" t="str">
        <f>VLOOKUP(A9,HOP!A:U,21,0)</f>
        <v>直采</v>
      </c>
    </row>
    <row r="10" ht="14.25" customHeight="1" spans="1:9">
      <c r="A10" s="6" t="s">
        <v>127</v>
      </c>
      <c r="B10" s="7" t="s">
        <v>80</v>
      </c>
      <c r="C10" s="7" t="s">
        <v>132</v>
      </c>
      <c r="D10" s="3">
        <v>1108</v>
      </c>
      <c r="E10" t="str">
        <f>VLOOKUP(A10,HOP!A:L,12,0)</f>
        <v>1108.00</v>
      </c>
      <c r="F10" t="str">
        <f>VLOOKUP(A10,HOP!A:C,3,0)</f>
        <v>2519964</v>
      </c>
      <c r="G10">
        <f t="shared" si="0"/>
        <v>0</v>
      </c>
      <c r="H10" t="str">
        <f t="shared" si="1"/>
        <v>，2519964</v>
      </c>
      <c r="I10" t="str">
        <f>VLOOKUP(A10,HOP!A:U,21,0)</f>
        <v>直连</v>
      </c>
    </row>
    <row r="11" ht="14.25" hidden="1" customHeight="1" spans="1:9">
      <c r="A11" s="6" t="s">
        <v>137</v>
      </c>
      <c r="B11" s="7" t="s">
        <v>142</v>
      </c>
      <c r="C11" s="7" t="s">
        <v>143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t="14.25" hidden="1" customHeight="1" spans="1:9">
      <c r="A12" s="6" t="s">
        <v>147</v>
      </c>
      <c r="B12" s="7" t="s">
        <v>132</v>
      </c>
      <c r="C12" s="7" t="s">
        <v>152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t="14.25" hidden="1" customHeight="1" spans="1:9">
      <c r="A13" s="6" t="s">
        <v>155</v>
      </c>
      <c r="B13" s="7" t="s">
        <v>132</v>
      </c>
      <c r="C13" s="7" t="s">
        <v>152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t="14.25" hidden="1" customHeight="1" spans="1:9">
      <c r="A14" s="6" t="s">
        <v>158</v>
      </c>
      <c r="B14" s="7" t="s">
        <v>152</v>
      </c>
      <c r="C14" s="7" t="s">
        <v>163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t="14.25" hidden="1" customHeight="1" spans="1:9">
      <c r="A15" s="6" t="s">
        <v>167</v>
      </c>
      <c r="B15" s="7" t="s">
        <v>152</v>
      </c>
      <c r="C15" s="7" t="s">
        <v>163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6" t="s">
        <v>171</v>
      </c>
      <c r="B16" s="7" t="s">
        <v>152</v>
      </c>
      <c r="C16" s="7" t="s">
        <v>163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customHeight="1" spans="1:9">
      <c r="A17" s="6" t="s">
        <v>174</v>
      </c>
      <c r="B17" s="7" t="s">
        <v>152</v>
      </c>
      <c r="C17" s="7" t="s">
        <v>163</v>
      </c>
      <c r="D17" s="3">
        <v>2059</v>
      </c>
      <c r="E17" t="str">
        <f>VLOOKUP(A17,HOP!A:L,12,0)</f>
        <v>2059.00</v>
      </c>
      <c r="F17" t="str">
        <f>VLOOKUP(A17,HOP!A:C,3,0)</f>
        <v>2521439</v>
      </c>
      <c r="G17">
        <f t="shared" si="0"/>
        <v>0</v>
      </c>
      <c r="H17" t="str">
        <f t="shared" si="1"/>
        <v>，2521439</v>
      </c>
      <c r="I17" t="str">
        <f>VLOOKUP(A17,HOP!A:U,21,0)</f>
        <v>直采</v>
      </c>
    </row>
    <row r="18" ht="14.25" hidden="1" customHeight="1" spans="1:9">
      <c r="A18" s="6" t="s">
        <v>183</v>
      </c>
      <c r="B18" s="7" t="s">
        <v>163</v>
      </c>
      <c r="C18" s="7" t="s">
        <v>184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20" spans="4:4">
      <c r="D20" s="3">
        <f>SUM(D2:D19)</f>
        <v>9889</v>
      </c>
    </row>
    <row r="21" ht="14.25" spans="4:4">
      <c r="D21" s="8" t="s">
        <v>23</v>
      </c>
    </row>
    <row r="24" spans="1:3">
      <c r="A24" t="s">
        <v>199</v>
      </c>
      <c r="C24">
        <v>8781</v>
      </c>
    </row>
    <row r="25" spans="1:3">
      <c r="A25" t="s">
        <v>200</v>
      </c>
      <c r="C25">
        <v>1108</v>
      </c>
    </row>
    <row r="26" spans="1:3">
      <c r="A26" s="5" t="s">
        <v>201</v>
      </c>
      <c r="C26">
        <f>SUBTOTAL(9,C24:C25)</f>
        <v>9889</v>
      </c>
    </row>
  </sheetData>
  <autoFilter ref="A1:I18">
    <filterColumn colId="3">
      <filters>
        <filter val="382.00"/>
        <filter val="2,059.00"/>
        <filter val="1,108.00"/>
        <filter val="1,268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202</v>
      </c>
      <c r="B1" s="2" t="s">
        <v>203</v>
      </c>
      <c r="C1" s="2" t="s">
        <v>204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205</v>
      </c>
      <c r="I1" s="2" t="s">
        <v>206</v>
      </c>
      <c r="J1" s="2" t="s">
        <v>207</v>
      </c>
      <c r="K1" s="2" t="s">
        <v>208</v>
      </c>
      <c r="L1" s="2" t="s">
        <v>209</v>
      </c>
      <c r="M1" s="2" t="s">
        <v>210</v>
      </c>
      <c r="N1" s="2" t="s">
        <v>211</v>
      </c>
      <c r="O1" s="2" t="s">
        <v>212</v>
      </c>
      <c r="P1" s="2" t="s">
        <v>213</v>
      </c>
      <c r="Q1" s="2" t="s">
        <v>214</v>
      </c>
      <c r="R1" s="2" t="s">
        <v>215</v>
      </c>
      <c r="S1" s="2" t="s">
        <v>216</v>
      </c>
      <c r="T1" s="2" t="s">
        <v>217</v>
      </c>
      <c r="U1" s="2" t="s">
        <v>218</v>
      </c>
    </row>
    <row r="2" s="1" customFormat="1" spans="1:21">
      <c r="A2" s="1" t="s">
        <v>174</v>
      </c>
      <c r="B2" s="1" t="s">
        <v>152</v>
      </c>
      <c r="C2" s="1" t="s">
        <v>175</v>
      </c>
      <c r="D2" s="1" t="s">
        <v>219</v>
      </c>
      <c r="E2" s="1" t="s">
        <v>220</v>
      </c>
      <c r="F2" s="1" t="s">
        <v>152</v>
      </c>
      <c r="G2" s="1" t="s">
        <v>163</v>
      </c>
      <c r="H2" s="1" t="s">
        <v>221</v>
      </c>
      <c r="I2" s="1" t="s">
        <v>222</v>
      </c>
      <c r="J2" s="1" t="s">
        <v>223</v>
      </c>
      <c r="K2" s="1" t="s">
        <v>222</v>
      </c>
      <c r="L2" s="1" t="s">
        <v>222</v>
      </c>
      <c r="M2" s="1" t="s">
        <v>224</v>
      </c>
      <c r="N2" s="1" t="s">
        <v>224</v>
      </c>
      <c r="O2" s="1" t="s">
        <v>225</v>
      </c>
      <c r="P2" s="1" t="s">
        <v>226</v>
      </c>
      <c r="Q2" s="1" t="s">
        <v>227</v>
      </c>
      <c r="R2" s="1" t="s">
        <v>228</v>
      </c>
      <c r="S2" s="1" t="s">
        <v>73</v>
      </c>
      <c r="T2" s="1" t="s">
        <v>229</v>
      </c>
      <c r="U2" s="1" t="s">
        <v>230</v>
      </c>
    </row>
    <row r="3" s="1" customFormat="1" spans="1:21">
      <c r="A3" s="1" t="s">
        <v>127</v>
      </c>
      <c r="B3" s="1" t="s">
        <v>80</v>
      </c>
      <c r="C3" s="1" t="s">
        <v>128</v>
      </c>
      <c r="D3" s="1" t="s">
        <v>130</v>
      </c>
      <c r="E3" s="1" t="s">
        <v>231</v>
      </c>
      <c r="F3" s="1" t="s">
        <v>80</v>
      </c>
      <c r="G3" s="1" t="s">
        <v>132</v>
      </c>
      <c r="H3" s="1" t="s">
        <v>221</v>
      </c>
      <c r="I3" s="1" t="s">
        <v>232</v>
      </c>
      <c r="J3" s="1" t="s">
        <v>223</v>
      </c>
      <c r="K3" s="1" t="s">
        <v>232</v>
      </c>
      <c r="L3" s="1" t="s">
        <v>232</v>
      </c>
      <c r="M3" s="1" t="s">
        <v>224</v>
      </c>
      <c r="N3" s="1" t="s">
        <v>224</v>
      </c>
      <c r="O3" s="1" t="s">
        <v>225</v>
      </c>
      <c r="P3" s="1" t="s">
        <v>226</v>
      </c>
      <c r="Q3" s="1" t="s">
        <v>227</v>
      </c>
      <c r="R3" s="1" t="s">
        <v>233</v>
      </c>
      <c r="S3" s="1" t="s">
        <v>73</v>
      </c>
      <c r="T3" s="1" t="s">
        <v>229</v>
      </c>
      <c r="U3" s="1" t="s">
        <v>234</v>
      </c>
    </row>
    <row r="4" s="1" customFormat="1" spans="1:21">
      <c r="A4" s="1" t="s">
        <v>70</v>
      </c>
      <c r="B4" s="1" t="s">
        <v>79</v>
      </c>
      <c r="C4" s="1" t="s">
        <v>71</v>
      </c>
      <c r="D4" s="1" t="s">
        <v>76</v>
      </c>
      <c r="E4" s="1" t="s">
        <v>235</v>
      </c>
      <c r="F4" s="1" t="s">
        <v>79</v>
      </c>
      <c r="G4" s="1" t="s">
        <v>80</v>
      </c>
      <c r="H4" s="1" t="s">
        <v>221</v>
      </c>
      <c r="I4" s="1" t="s">
        <v>236</v>
      </c>
      <c r="J4" s="1" t="s">
        <v>223</v>
      </c>
      <c r="K4" s="1" t="s">
        <v>236</v>
      </c>
      <c r="L4" s="1" t="s">
        <v>236</v>
      </c>
      <c r="M4" s="1" t="s">
        <v>224</v>
      </c>
      <c r="N4" s="1" t="s">
        <v>224</v>
      </c>
      <c r="O4" s="1" t="s">
        <v>225</v>
      </c>
      <c r="P4" s="1" t="s">
        <v>226</v>
      </c>
      <c r="Q4" s="1" t="s">
        <v>227</v>
      </c>
      <c r="R4" s="1" t="s">
        <v>237</v>
      </c>
      <c r="S4" s="1" t="s">
        <v>73</v>
      </c>
      <c r="T4" s="1" t="s">
        <v>229</v>
      </c>
      <c r="U4" s="1" t="s">
        <v>234</v>
      </c>
    </row>
    <row r="5" s="1" customFormat="1" spans="1:21">
      <c r="A5" s="1" t="s">
        <v>118</v>
      </c>
      <c r="B5" s="1" t="s">
        <v>79</v>
      </c>
      <c r="C5" s="1" t="s">
        <v>119</v>
      </c>
      <c r="D5" s="1" t="s">
        <v>238</v>
      </c>
      <c r="E5" s="1" t="s">
        <v>239</v>
      </c>
      <c r="F5" s="1" t="s">
        <v>79</v>
      </c>
      <c r="G5" s="1" t="s">
        <v>80</v>
      </c>
      <c r="H5" s="1" t="s">
        <v>221</v>
      </c>
      <c r="I5" s="1" t="s">
        <v>240</v>
      </c>
      <c r="J5" s="1" t="s">
        <v>223</v>
      </c>
      <c r="K5" s="1" t="s">
        <v>240</v>
      </c>
      <c r="L5" s="1" t="s">
        <v>240</v>
      </c>
      <c r="M5" s="1" t="s">
        <v>224</v>
      </c>
      <c r="N5" s="1" t="s">
        <v>224</v>
      </c>
      <c r="O5" s="1" t="s">
        <v>225</v>
      </c>
      <c r="P5" s="1" t="s">
        <v>226</v>
      </c>
      <c r="Q5" s="1" t="s">
        <v>227</v>
      </c>
      <c r="R5" s="1" t="s">
        <v>241</v>
      </c>
      <c r="S5" s="1" t="s">
        <v>73</v>
      </c>
      <c r="T5" s="1" t="s">
        <v>229</v>
      </c>
      <c r="U5" s="1" t="s">
        <v>230</v>
      </c>
    </row>
    <row r="6" s="1" customFormat="1" spans="1:21">
      <c r="A6" s="1" t="s">
        <v>115</v>
      </c>
      <c r="B6" s="1" t="s">
        <v>100</v>
      </c>
      <c r="C6" s="1" t="s">
        <v>116</v>
      </c>
      <c r="D6" s="1" t="s">
        <v>242</v>
      </c>
      <c r="E6" s="1" t="s">
        <v>243</v>
      </c>
      <c r="F6" s="1" t="s">
        <v>101</v>
      </c>
      <c r="G6" s="1" t="s">
        <v>80</v>
      </c>
      <c r="H6" s="1" t="s">
        <v>221</v>
      </c>
      <c r="I6" s="1" t="s">
        <v>244</v>
      </c>
      <c r="J6" s="1" t="s">
        <v>223</v>
      </c>
      <c r="K6" s="1" t="s">
        <v>244</v>
      </c>
      <c r="L6" s="1" t="s">
        <v>244</v>
      </c>
      <c r="M6" s="1" t="s">
        <v>224</v>
      </c>
      <c r="N6" s="1" t="s">
        <v>224</v>
      </c>
      <c r="O6" s="1" t="s">
        <v>225</v>
      </c>
      <c r="P6" s="1" t="s">
        <v>226</v>
      </c>
      <c r="Q6" s="1" t="s">
        <v>227</v>
      </c>
      <c r="R6" s="1" t="s">
        <v>245</v>
      </c>
      <c r="S6" s="1" t="s">
        <v>73</v>
      </c>
      <c r="T6" s="1" t="s">
        <v>229</v>
      </c>
      <c r="U6" s="1" t="s">
        <v>230</v>
      </c>
    </row>
    <row r="7" s="1" customFormat="1" spans="1:21">
      <c r="A7" s="1" t="s">
        <v>109</v>
      </c>
      <c r="B7" s="1" t="s">
        <v>100</v>
      </c>
      <c r="C7" s="1" t="s">
        <v>110</v>
      </c>
      <c r="D7" s="1" t="s">
        <v>242</v>
      </c>
      <c r="E7" s="1" t="s">
        <v>246</v>
      </c>
      <c r="F7" s="1" t="s">
        <v>101</v>
      </c>
      <c r="G7" s="1" t="s">
        <v>80</v>
      </c>
      <c r="H7" s="1" t="s">
        <v>221</v>
      </c>
      <c r="I7" s="1" t="s">
        <v>244</v>
      </c>
      <c r="J7" s="1" t="s">
        <v>223</v>
      </c>
      <c r="K7" s="1" t="s">
        <v>244</v>
      </c>
      <c r="L7" s="1" t="s">
        <v>244</v>
      </c>
      <c r="M7" s="1" t="s">
        <v>224</v>
      </c>
      <c r="N7" s="1" t="s">
        <v>224</v>
      </c>
      <c r="O7" s="1" t="s">
        <v>225</v>
      </c>
      <c r="P7" s="1" t="s">
        <v>226</v>
      </c>
      <c r="Q7" s="1" t="s">
        <v>227</v>
      </c>
      <c r="R7" s="1" t="s">
        <v>247</v>
      </c>
      <c r="S7" s="1" t="s">
        <v>73</v>
      </c>
      <c r="T7" s="1" t="s">
        <v>229</v>
      </c>
      <c r="U7" s="1" t="s">
        <v>230</v>
      </c>
    </row>
    <row r="8" s="1" customFormat="1" spans="1:21">
      <c r="A8" s="1" t="s">
        <v>95</v>
      </c>
      <c r="B8" s="1" t="s">
        <v>100</v>
      </c>
      <c r="C8" s="1" t="s">
        <v>96</v>
      </c>
      <c r="D8" s="1" t="s">
        <v>242</v>
      </c>
      <c r="E8" s="1" t="s">
        <v>248</v>
      </c>
      <c r="F8" s="1" t="s">
        <v>101</v>
      </c>
      <c r="G8" s="1" t="s">
        <v>80</v>
      </c>
      <c r="H8" s="1" t="s">
        <v>221</v>
      </c>
      <c r="I8" s="1" t="s">
        <v>244</v>
      </c>
      <c r="J8" s="1" t="s">
        <v>223</v>
      </c>
      <c r="K8" s="1" t="s">
        <v>244</v>
      </c>
      <c r="L8" s="1" t="s">
        <v>244</v>
      </c>
      <c r="M8" s="1" t="s">
        <v>224</v>
      </c>
      <c r="N8" s="1" t="s">
        <v>224</v>
      </c>
      <c r="O8" s="1" t="s">
        <v>225</v>
      </c>
      <c r="P8" s="1" t="s">
        <v>226</v>
      </c>
      <c r="Q8" s="1" t="s">
        <v>227</v>
      </c>
      <c r="R8" s="1" t="s">
        <v>249</v>
      </c>
      <c r="S8" s="1" t="s">
        <v>73</v>
      </c>
      <c r="T8" s="1" t="s">
        <v>229</v>
      </c>
      <c r="U8" s="1" t="s">
        <v>230</v>
      </c>
    </row>
    <row r="9" s="1" customFormat="1" spans="1:21">
      <c r="A9" s="1" t="s">
        <v>106</v>
      </c>
      <c r="B9" s="1" t="s">
        <v>100</v>
      </c>
      <c r="C9" s="1" t="s">
        <v>107</v>
      </c>
      <c r="D9" s="1" t="s">
        <v>242</v>
      </c>
      <c r="E9" s="1" t="s">
        <v>250</v>
      </c>
      <c r="F9" s="1" t="s">
        <v>101</v>
      </c>
      <c r="G9" s="1" t="s">
        <v>80</v>
      </c>
      <c r="H9" s="1" t="s">
        <v>221</v>
      </c>
      <c r="I9" s="1" t="s">
        <v>244</v>
      </c>
      <c r="J9" s="1" t="s">
        <v>223</v>
      </c>
      <c r="K9" s="1" t="s">
        <v>244</v>
      </c>
      <c r="L9" s="1" t="s">
        <v>244</v>
      </c>
      <c r="M9" s="1" t="s">
        <v>224</v>
      </c>
      <c r="N9" s="1" t="s">
        <v>224</v>
      </c>
      <c r="O9" s="1" t="s">
        <v>225</v>
      </c>
      <c r="P9" s="1" t="s">
        <v>226</v>
      </c>
      <c r="Q9" s="1" t="s">
        <v>227</v>
      </c>
      <c r="R9" s="1" t="s">
        <v>251</v>
      </c>
      <c r="S9" s="1" t="s">
        <v>73</v>
      </c>
      <c r="T9" s="1" t="s">
        <v>229</v>
      </c>
      <c r="U9" s="1" t="s">
        <v>230</v>
      </c>
    </row>
    <row r="10" s="1" customFormat="1" spans="1:21">
      <c r="A10" s="1" t="s">
        <v>112</v>
      </c>
      <c r="B10" s="1" t="s">
        <v>100</v>
      </c>
      <c r="C10" s="1" t="s">
        <v>113</v>
      </c>
      <c r="D10" s="1" t="s">
        <v>242</v>
      </c>
      <c r="E10" s="1" t="s">
        <v>252</v>
      </c>
      <c r="F10" s="1" t="s">
        <v>101</v>
      </c>
      <c r="G10" s="1" t="s">
        <v>80</v>
      </c>
      <c r="H10" s="1" t="s">
        <v>221</v>
      </c>
      <c r="I10" s="1" t="s">
        <v>244</v>
      </c>
      <c r="J10" s="1" t="s">
        <v>223</v>
      </c>
      <c r="K10" s="1" t="s">
        <v>244</v>
      </c>
      <c r="L10" s="1" t="s">
        <v>244</v>
      </c>
      <c r="M10" s="1" t="s">
        <v>224</v>
      </c>
      <c r="N10" s="1" t="s">
        <v>224</v>
      </c>
      <c r="O10" s="1" t="s">
        <v>225</v>
      </c>
      <c r="P10" s="1" t="s">
        <v>226</v>
      </c>
      <c r="Q10" s="1" t="s">
        <v>227</v>
      </c>
      <c r="R10" s="1" t="s">
        <v>253</v>
      </c>
      <c r="S10" s="1" t="s">
        <v>73</v>
      </c>
      <c r="T10" s="1" t="s">
        <v>229</v>
      </c>
      <c r="U10" s="1" t="s">
        <v>230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2022-04-26T07:28:39Z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746C9EEBD6E24B10A7A5B1575DE46CD7</vt:lpwstr>
  </property>
</Properties>
</file>