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<sst xmlns="http://schemas.openxmlformats.org/spreadsheetml/2006/main" count="174" uniqueCount="92">
  <si>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</si>
  <si>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</si>
  <si>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</si>
  <si>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</si>
  <si>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</si>
  <si>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</si>
  <si>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</si>
  <si>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</si>
  <si>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</si>
  <si>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</si>
  <si>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</si>
  <si>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</si>
  <si>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</si>
  <si>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</si>
  <si>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</si>
  <si>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</si>
  <si>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</si>
  <si>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</si>
  <si>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</si>
  <si>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</si>
  <si>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</si>
  <si>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</si>
  <si>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</si>
  <si>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</si>
  <si>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</si>
  <si>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17836112810	</t>
  </si>
  <si>
    <t>Ctrip</t>
  </si>
  <si>
    <t>正常</t>
  </si>
  <si>
    <t>[保定]城市便捷酒店(保定火车站店)(77367780)</t>
  </si>
  <si>
    <t>标准双床房&lt;双人入住&gt;&lt;内宾&gt;&lt;预付&gt;&lt;双早&gt;</t>
  </si>
  <si>
    <t>CNY</t>
  </si>
  <si>
    <t>赵虎,聂海峰</t>
  </si>
  <si>
    <t>CA11323220427CNY</t>
  </si>
  <si>
    <t>未提现</t>
  </si>
  <si>
    <t>携程开票</t>
  </si>
  <si>
    <t xml:space="preserve">	</t>
  </si>
  <si>
    <t xml:space="preserve">17836160033	</t>
  </si>
  <si>
    <t>[青岛]维也纳智好酒店（青岛金沙滩吾悦广场店）(83841889)</t>
  </si>
  <si>
    <t>商务大床房&lt;双人入住&gt;&lt;内宾&gt;&lt;预付&gt;&lt;无早&gt;</t>
  </si>
  <si>
    <t>蒋佳贺</t>
  </si>
  <si>
    <t xml:space="preserve">2521488	</t>
  </si>
  <si>
    <t xml:space="preserve">17836205912	</t>
  </si>
  <si>
    <t>[南京]宜尚酒店(南京天印大道地铁站店)(71582884)</t>
  </si>
  <si>
    <t>特惠大床房&lt;双人入住&gt;&lt;内宾&gt;&lt;预付&gt;&lt;双早&gt;</t>
  </si>
  <si>
    <t>杨国利</t>
  </si>
  <si>
    <t xml:space="preserve">17836244538	</t>
  </si>
  <si>
    <t>商务双床房&lt;单人入住&gt;&lt;内宾&gt;&lt;预付&gt;&lt;无早&gt;</t>
  </si>
  <si>
    <t>张磊</t>
  </si>
  <si>
    <t>取消</t>
  </si>
  <si>
    <t>，</t>
  </si>
  <si>
    <t>A220427094421481</t>
  </si>
  <si>
    <t>CNY / HKD 当前参考汇率: 1.19037403</t>
  </si>
  <si>
    <t>总计： 492.97 CNY/
586.82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</si>
  <si>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</si>
  <si>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</si>
  <si>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</si>
  <si>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</si>
  <si>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</si>
  <si>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</si>
  <si>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</si>
  <si>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</si>
  <si>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</si>
  <si>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</si>
  <si>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</si>
  <si>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</si>
  <si>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</si>
  <si>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</si>
  <si>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</si>
  <si>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</si>
  <si>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</si>
  <si>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</si>
  <si>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2022-04-23</t>
  </si>
  <si>
    <t>2521530</t>
  </si>
  <si>
    <t>维也纳智好酒店（青岛金沙滩吾悦广场店）</t>
  </si>
  <si>
    <t>2022-04-24</t>
  </si>
  <si>
    <t>退房日月结</t>
  </si>
  <si>
    <t>174.42</t>
  </si>
  <si>
    <t>RMB</t>
  </si>
  <si>
    <t>0</t>
  </si>
  <si>
    <t>0.00</t>
  </si>
  <si>
    <t>携程汇智国内直连</t>
  </si>
  <si>
    <t>1861</t>
  </si>
  <si>
    <t>2022-04-23 13:06:15</t>
  </si>
  <si>
    <t>否</t>
  </si>
  <si>
    <t>汇智国际旅游发展有限公司</t>
  </si>
  <si>
    <t>直连</t>
  </si>
  <si>
    <t>2521488</t>
  </si>
  <si>
    <t>2022-04-23 12:38:26</t>
  </si>
  <si>
    <t>2521452</t>
  </si>
  <si>
    <t>城市便捷酒店(保定火车站店)</t>
  </si>
  <si>
    <t>144.13</t>
  </si>
  <si>
    <t>2022-04-23 12:19:43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</si>
</sst>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2" fillId="2" borderId="2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44674</v>
      </c>
      <c r="G2" s="6">
        <v>44675</v>
      </c>
      <c r="H2" s="4">
        <v>1</v>
      </c>
      <c r="I2" s="4">
        <v>1</v>
      </c>
      <c r="J2" s="4">
        <v>1</v>
      </c>
      <c r="K2" s="4" t="s">
        <v>30</v>
      </c>
      <c r="L2" s="4">
        <v>144.13</v>
      </c>
      <c r="M2" s="4">
        <v>144.13</v>
      </c>
      <c r="N2" s="4" t="s">
        <v>31</v>
      </c>
      <c r="O2" s="4" t="s">
        <v>32</v>
      </c>
      <c r="P2" s="4" t="s">
        <v>33</v>
      </c>
      <c r="Q2" s="4">
        <v>0</v>
      </c>
      <c r="R2" s="7">
        <v>44674</v>
      </c>
      <c r="S2" s="6">
        <v>44678</v>
      </c>
      <c r="T2" s="4" t="s">
        <v>34</v>
      </c>
      <c r="U2" s="4">
        <v>144.13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44674</v>
      </c>
      <c r="G3" s="6">
        <v>44675</v>
      </c>
      <c r="H3" s="4">
        <v>1</v>
      </c>
      <c r="I3" s="4">
        <v>1</v>
      </c>
      <c r="J3" s="4">
        <v>1</v>
      </c>
      <c r="K3" s="4" t="s">
        <v>30</v>
      </c>
      <c r="L3" s="4">
        <v>174.42</v>
      </c>
      <c r="M3" s="4">
        <v>174.42</v>
      </c>
      <c r="N3" s="4" t="s">
        <v>39</v>
      </c>
      <c r="O3" s="4" t="s">
        <v>32</v>
      </c>
      <c r="P3" s="4" t="s">
        <v>33</v>
      </c>
      <c r="Q3" s="4">
        <v>0</v>
      </c>
      <c r="R3" s="7">
        <v>44674</v>
      </c>
      <c r="S3" s="6">
        <v>44678</v>
      </c>
      <c r="T3" s="4" t="s">
        <v>34</v>
      </c>
      <c r="U3" s="4">
        <v>174.42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44674</v>
      </c>
      <c r="G4" s="6">
        <v>44675</v>
      </c>
      <c r="H4" s="4">
        <v>1</v>
      </c>
      <c r="I4" s="4">
        <v>1</v>
      </c>
      <c r="J4" s="4">
        <v>1</v>
      </c>
      <c r="K4" s="4" t="s">
        <v>30</v>
      </c>
      <c r="L4" s="4">
        <v>207.06</v>
      </c>
      <c r="M4" s="4">
        <v>207.06</v>
      </c>
      <c r="N4" s="4" t="s">
        <v>44</v>
      </c>
      <c r="O4" s="4" t="s">
        <v>32</v>
      </c>
      <c r="P4" s="4" t="s">
        <v>33</v>
      </c>
      <c r="Q4" s="4">
        <v>0</v>
      </c>
      <c r="R4" s="7">
        <v>44674</v>
      </c>
      <c r="S4" s="6">
        <v>44678</v>
      </c>
      <c r="T4" s="4" t="s">
        <v>34</v>
      </c>
      <c r="U4" s="4">
        <v>207.06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37</v>
      </c>
      <c r="E5" s="4" t="s">
        <v>46</v>
      </c>
      <c r="F5" s="6">
        <v>44674</v>
      </c>
      <c r="G5" s="6">
        <v>44675</v>
      </c>
      <c r="H5" s="4">
        <v>1</v>
      </c>
      <c r="I5" s="4">
        <v>1</v>
      </c>
      <c r="J5" s="4">
        <v>1</v>
      </c>
      <c r="K5" s="4" t="s">
        <v>30</v>
      </c>
      <c r="L5" s="4">
        <v>174.42</v>
      </c>
      <c r="M5" s="4">
        <v>174.42</v>
      </c>
      <c r="N5" s="4" t="s">
        <v>47</v>
      </c>
      <c r="O5" s="4" t="s">
        <v>32</v>
      </c>
      <c r="P5" s="4" t="s">
        <v>33</v>
      </c>
      <c r="Q5" s="4">
        <v>0</v>
      </c>
      <c r="R5" s="7">
        <v>44674</v>
      </c>
      <c r="S5" s="6">
        <v>44678</v>
      </c>
      <c r="T5" s="4" t="s">
        <v>34</v>
      </c>
      <c r="U5" s="4">
        <v>174.42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41</v>
      </c>
      <c r="B6" s="4" t="s">
        <v>26</v>
      </c>
      <c r="C6" s="4" t="s">
        <v>48</v>
      </c>
      <c r="D6" s="4" t="s">
        <v>42</v>
      </c>
      <c r="E6" s="4" t="s">
        <v>43</v>
      </c>
      <c r="F6" s="6">
        <v>44674</v>
      </c>
      <c r="G6" s="6">
        <v>44675</v>
      </c>
      <c r="H6" s="4">
        <v>1</v>
      </c>
      <c r="I6" s="4">
        <v>1</v>
      </c>
      <c r="J6" s="4">
        <v>1</v>
      </c>
      <c r="K6" s="4" t="s">
        <v>30</v>
      </c>
      <c r="L6" s="4">
        <v>-207.06</v>
      </c>
      <c r="M6" s="4">
        <v>-207.06</v>
      </c>
      <c r="N6" s="4" t="s">
        <v>44</v>
      </c>
      <c r="O6" s="4" t="s">
        <v>32</v>
      </c>
      <c r="P6" s="4" t="s">
        <v>33</v>
      </c>
      <c r="Q6" s="4">
        <v>0</v>
      </c>
      <c r="R6" s="7">
        <v>44674</v>
      </c>
      <c r="S6" s="6">
        <v>44678</v>
      </c>
      <c r="T6" s="4" t="s">
        <v>34</v>
      </c>
      <c r="U6" s="4">
        <v>-207.06</v>
      </c>
      <c r="V6" s="4">
        <v>0</v>
      </c>
      <c r="W6" s="4">
        <v>0</v>
      </c>
      <c r="X6" s="4" t="s">
        <v>35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E33" sqref="E33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17836112810</v>
      </c>
      <c r="B2" s="6">
        <v>44674</v>
      </c>
      <c r="C2" s="6">
        <v>44675</v>
      </c>
      <c r="D2" s="4">
        <v>144.13</v>
      </c>
      <c r="E2" s="4" t="str">
        <f>VLOOKUP(A2,HOP!A:L,12,0)</f>
        <v>144.13</v>
      </c>
      <c r="F2" s="4" t="str">
        <f>VLOOKUP(A2,HOP!A:C,3,0)</f>
        <v>2521452</v>
      </c>
      <c r="G2" s="4">
        <f>D2-E2</f>
        <v>0</v>
      </c>
      <c r="H2" s="4" t="str">
        <f>$H$1&amp;F2</f>
        <v>，2521452</v>
      </c>
      <c r="I2" s="4" t="str">
        <f>VLOOKUP(A2,HOP!A:U,21,0)</f>
        <v>直连</v>
      </c>
    </row>
    <row r="3" s="4" customFormat="1" spans="1:9">
      <c r="A3" s="5">
        <v>17836160033</v>
      </c>
      <c r="B3" s="6">
        <v>44674</v>
      </c>
      <c r="C3" s="6">
        <v>44675</v>
      </c>
      <c r="D3" s="4">
        <v>174.42</v>
      </c>
      <c r="E3" s="4" t="str">
        <f>VLOOKUP(A3,HOP!A:L,12,0)</f>
        <v>174.42</v>
      </c>
      <c r="F3" s="4" t="str">
        <f>VLOOKUP(A3,HOP!A:C,3,0)</f>
        <v>2521488</v>
      </c>
      <c r="G3" s="4">
        <f>D3-E3</f>
        <v>0</v>
      </c>
      <c r="H3" s="4" t="str">
        <f>$H$1&amp;F3</f>
        <v>，2521488</v>
      </c>
      <c r="I3" s="4" t="str">
        <f>VLOOKUP(A3,HOP!A:U,21,0)</f>
        <v>直连</v>
      </c>
    </row>
    <row r="4" s="4" customFormat="1" hidden="1" spans="1:9">
      <c r="A4" s="5">
        <v>17836205912</v>
      </c>
      <c r="B4" s="6">
        <v>44674</v>
      </c>
      <c r="C4" s="6">
        <v>44675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17836244538</v>
      </c>
      <c r="B5" s="6">
        <v>44674</v>
      </c>
      <c r="C5" s="6">
        <v>44675</v>
      </c>
      <c r="D5" s="4">
        <v>174.42</v>
      </c>
      <c r="E5" s="4" t="str">
        <f>VLOOKUP(A5,HOP!A:L,12,0)</f>
        <v>174.42</v>
      </c>
      <c r="F5" s="4" t="str">
        <f>VLOOKUP(A5,HOP!A:C,3,0)</f>
        <v>2521530</v>
      </c>
      <c r="G5" s="4">
        <f>D5-E5</f>
        <v>0</v>
      </c>
      <c r="H5" s="4" t="str">
        <f>$H$1&amp;F5</f>
        <v>，2521530</v>
      </c>
      <c r="I5" s="4" t="str">
        <f>VLOOKUP(A5,HOP!A:U,21,0)</f>
        <v>直连</v>
      </c>
    </row>
    <row r="7" spans="4:4">
      <c r="D7" s="4">
        <f>SUM(D2:D6)</f>
        <v>492.97</v>
      </c>
    </row>
    <row r="11" spans="1:1">
      <c r="A11" s="4" t="s">
        <v>50</v>
      </c>
    </row>
    <row r="12" spans="1:1">
      <c r="A12" s="4" t="s">
        <v>51</v>
      </c>
    </row>
    <row r="13" spans="1:1">
      <c r="A13" s="4" t="s">
        <v>52</v>
      </c>
    </row>
  </sheetData>
  <autoFilter ref="A1:XFD13">
    <filterColumn colId="3">
      <filters blank="1">
        <filter val="174.42"/>
        <filter val="144.13"/>
        <filter val="492.97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</row>
    <row r="2" s="1" customFormat="1" spans="1:21">
      <c r="A2" s="3">
        <v>17836244538</v>
      </c>
      <c r="B2" s="1" t="s">
        <v>71</v>
      </c>
      <c r="C2" s="1" t="s">
        <v>72</v>
      </c>
      <c r="D2" s="1" t="s">
        <v>73</v>
      </c>
      <c r="E2" s="1" t="s">
        <v>47</v>
      </c>
      <c r="F2" s="1" t="s">
        <v>71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</row>
    <row r="3" s="1" customFormat="1" spans="1:21">
      <c r="A3" s="3">
        <v>17836160033</v>
      </c>
      <c r="B3" s="1" t="s">
        <v>71</v>
      </c>
      <c r="C3" s="1" t="s">
        <v>86</v>
      </c>
      <c r="D3" s="1" t="s">
        <v>73</v>
      </c>
      <c r="E3" s="1" t="s">
        <v>39</v>
      </c>
      <c r="F3" s="1" t="s">
        <v>71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76</v>
      </c>
      <c r="L3" s="1" t="s">
        <v>76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87</v>
      </c>
      <c r="S3" s="1" t="s">
        <v>83</v>
      </c>
      <c r="T3" s="1" t="s">
        <v>84</v>
      </c>
      <c r="U3" s="1" t="s">
        <v>85</v>
      </c>
    </row>
    <row r="4" s="1" customFormat="1" spans="1:21">
      <c r="A4" s="3">
        <v>17836112810</v>
      </c>
      <c r="B4" s="1" t="s">
        <v>71</v>
      </c>
      <c r="C4" s="1" t="s">
        <v>88</v>
      </c>
      <c r="D4" s="1" t="s">
        <v>89</v>
      </c>
      <c r="E4" s="1" t="s">
        <v>31</v>
      </c>
      <c r="F4" s="1" t="s">
        <v>71</v>
      </c>
      <c r="G4" s="1" t="s">
        <v>74</v>
      </c>
      <c r="H4" s="1" t="s">
        <v>75</v>
      </c>
      <c r="I4" s="1" t="s">
        <v>90</v>
      </c>
      <c r="J4" s="1" t="s">
        <v>77</v>
      </c>
      <c r="K4" s="1" t="s">
        <v>90</v>
      </c>
      <c r="L4" s="1" t="s">
        <v>90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91</v>
      </c>
      <c r="S4" s="1" t="s">
        <v>83</v>
      </c>
      <c r="T4" s="1" t="s">
        <v>84</v>
      </c>
      <c r="U4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2022-04-27T01:18:21Z</dcterms:created>
  <dcterms:modified xsi:type="dcterms:W3CDTF">2022-04-27T01:42:23Z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6A48789A64A049738CFAAFF9EABDD781</vt:lpwstr>
  </property>
  <property fmtid="{D5CDD505-2E9C-101B-9397-08002B2CF9AE}" pid="3" name="KSOProductBuildVer">
    <vt:lpwstr>2052-11.1.0.11636</vt:lpwstr>
  </property>
</Properties>
</file>