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<sst xmlns="http://schemas.openxmlformats.org/spreadsheetml/2006/main" count="124" uniqueCount="87">
  <si>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</si>
  <si>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</si>
  <si>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</si>
  <si>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</si>
  <si>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</si>
  <si>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</si>
  <si>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</si>
  <si>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</si>
  <si>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</si>
  <si>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</si>
  <si>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</si>
  <si>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</si>
  <si>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</si>
  <si>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</si>
  <si>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</si>
  <si>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</si>
  <si>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</si>
  <si>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</si>
  <si>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</si>
  <si>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</si>
  <si>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</si>
  <si>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</si>
  <si>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</si>
  <si>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</si>
  <si>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</si>
  <si>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17791290297	</t>
  </si>
  <si>
    <t>Ctrip</t>
  </si>
  <si>
    <t>正常</t>
  </si>
  <si>
    <t>[香港]荃湾西如心酒店(Nina Hotel Tsuen Wan West)(1701575)</t>
  </si>
  <si>
    <t>高座海景客房&lt;双人入住&gt;&lt;内宾&gt;&lt;预付&gt;&lt;无早&gt;</t>
  </si>
  <si>
    <t>CNY</t>
  </si>
  <si>
    <t>Hui/Ka wa</t>
  </si>
  <si>
    <t>CA363220428CNY</t>
  </si>
  <si>
    <t>未提现</t>
  </si>
  <si>
    <t>携程开票</t>
  </si>
  <si>
    <t xml:space="preserve">2506892	</t>
  </si>
  <si>
    <t xml:space="preserve">DEB220412090132365	</t>
  </si>
  <si>
    <t xml:space="preserve">17791312563	</t>
  </si>
  <si>
    <t>[江门]江门名冠金凯悦酒店(28096205)</t>
  </si>
  <si>
    <t>商务大床房&lt;双人入住&gt;&lt;内宾&gt;&lt;预付&gt;&lt;无早&gt;</t>
  </si>
  <si>
    <t>王一博</t>
  </si>
  <si>
    <t xml:space="preserve">	</t>
  </si>
  <si>
    <t>取消</t>
  </si>
  <si>
    <t xml:space="preserve">17792904650	</t>
  </si>
  <si>
    <t>[梅州]梅州麓湖山酒店(67856423)</t>
  </si>
  <si>
    <t>豪华大床房&lt;大床&gt;&lt;双人入住&gt;&lt;升级特惠&gt;&lt;双早&gt;&lt;新高价值日历房套餐&gt;&lt;新酒店礼盒&gt;</t>
  </si>
  <si>
    <t>邱罗生</t>
  </si>
  <si>
    <t>，</t>
  </si>
  <si>
    <t>202204122206200020</t>
  </si>
  <si>
    <t>A220428093546481</t>
  </si>
  <si>
    <t>房集：i220428093505 352元</t>
  </si>
  <si>
    <t>CNY / HKD 当前参考汇率: 1.190836161</t>
  </si>
  <si>
    <t>总计：1091.32 CNY/
1299.58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</si>
  <si>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</si>
  <si>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</si>
  <si>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</si>
  <si>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</si>
  <si>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</si>
  <si>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</si>
  <si>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</si>
  <si>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</si>
  <si>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</si>
  <si>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</si>
  <si>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</si>
  <si>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</si>
  <si>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</si>
  <si>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</si>
  <si>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</si>
  <si>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</si>
  <si>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</si>
  <si>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</si>
  <si>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2022-04-12</t>
  </si>
  <si>
    <t>2506892</t>
  </si>
  <si>
    <t>荃湾西如心酒店</t>
  </si>
  <si>
    <t>Hui Ka wa</t>
  </si>
  <si>
    <t>2022-04-13</t>
  </si>
  <si>
    <t>退房日周结</t>
  </si>
  <si>
    <t>739.32</t>
  </si>
  <si>
    <t>RMB</t>
  </si>
  <si>
    <t>0</t>
  </si>
  <si>
    <t>0.00</t>
  </si>
  <si>
    <t>携程国内直连(DD)</t>
  </si>
  <si>
    <t>01.011249</t>
  </si>
  <si>
    <t>2022-04-12 09:01:39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</si>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</sst>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15" fillId="19" borderId="1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44663</v>
      </c>
      <c r="G2" s="6">
        <v>44664</v>
      </c>
      <c r="H2" s="4">
        <v>1</v>
      </c>
      <c r="I2" s="4">
        <v>1</v>
      </c>
      <c r="J2" s="4">
        <v>1</v>
      </c>
      <c r="K2" s="4" t="s">
        <v>30</v>
      </c>
      <c r="L2" s="4">
        <v>739.32</v>
      </c>
      <c r="M2" s="4">
        <v>739.32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44663</v>
      </c>
      <c r="S2" s="6">
        <v>44679</v>
      </c>
      <c r="T2" s="4" t="s">
        <v>34</v>
      </c>
      <c r="U2" s="4">
        <v>739.32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44663</v>
      </c>
      <c r="G3" s="6">
        <v>44664</v>
      </c>
      <c r="H3" s="4">
        <v>1</v>
      </c>
      <c r="I3" s="4">
        <v>1</v>
      </c>
      <c r="J3" s="4">
        <v>1</v>
      </c>
      <c r="K3" s="4" t="s">
        <v>30</v>
      </c>
      <c r="L3" s="4">
        <v>398.95</v>
      </c>
      <c r="M3" s="4">
        <v>398.95</v>
      </c>
      <c r="N3" s="4" t="s">
        <v>40</v>
      </c>
      <c r="O3" s="4" t="s">
        <v>32</v>
      </c>
      <c r="P3" s="4" t="s">
        <v>33</v>
      </c>
      <c r="Q3" s="4">
        <v>0</v>
      </c>
      <c r="R3" s="7">
        <v>44663</v>
      </c>
      <c r="S3" s="6">
        <v>44679</v>
      </c>
      <c r="T3" s="4" t="s">
        <v>34</v>
      </c>
      <c r="U3" s="4">
        <v>398.95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44663</v>
      </c>
      <c r="G4" s="6">
        <v>44664</v>
      </c>
      <c r="H4" s="4">
        <v>1</v>
      </c>
      <c r="I4" s="4">
        <v>1</v>
      </c>
      <c r="J4" s="4">
        <v>1</v>
      </c>
      <c r="K4" s="4" t="s">
        <v>30</v>
      </c>
      <c r="L4" s="4">
        <v>-398.95</v>
      </c>
      <c r="M4" s="4">
        <v>-398.95</v>
      </c>
      <c r="N4" s="4" t="s">
        <v>40</v>
      </c>
      <c r="O4" s="4" t="s">
        <v>32</v>
      </c>
      <c r="P4" s="4" t="s">
        <v>33</v>
      </c>
      <c r="Q4" s="4">
        <v>0</v>
      </c>
      <c r="R4" s="7">
        <v>44663</v>
      </c>
      <c r="S4" s="6">
        <v>44679</v>
      </c>
      <c r="T4" s="4" t="s">
        <v>34</v>
      </c>
      <c r="U4" s="4">
        <v>-398.95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44663</v>
      </c>
      <c r="G5" s="6">
        <v>44664</v>
      </c>
      <c r="H5" s="4">
        <v>1</v>
      </c>
      <c r="I5" s="4">
        <v>1</v>
      </c>
      <c r="J5" s="4">
        <v>1</v>
      </c>
      <c r="K5" s="4" t="s">
        <v>30</v>
      </c>
      <c r="L5" s="4">
        <v>352</v>
      </c>
      <c r="M5" s="4">
        <v>352</v>
      </c>
      <c r="N5" s="4" t="s">
        <v>46</v>
      </c>
      <c r="O5" s="4" t="s">
        <v>32</v>
      </c>
      <c r="P5" s="4" t="s">
        <v>33</v>
      </c>
      <c r="Q5" s="4">
        <v>0</v>
      </c>
      <c r="R5" s="7">
        <v>44663</v>
      </c>
      <c r="S5" s="6">
        <v>44679</v>
      </c>
      <c r="T5" s="4" t="s">
        <v>34</v>
      </c>
      <c r="U5" s="4">
        <v>352</v>
      </c>
      <c r="V5" s="4">
        <v>0</v>
      </c>
      <c r="W5" s="4">
        <v>0</v>
      </c>
      <c r="X5" s="4" t="s">
        <v>41</v>
      </c>
      <c r="Y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"/>
  <sheetViews>
    <sheetView tabSelected="1" workbookViewId="0">
      <selection activeCell="A10" sqref="A10:E1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17791290297</v>
      </c>
      <c r="B2" s="6">
        <v>44663</v>
      </c>
      <c r="C2" s="6">
        <v>44664</v>
      </c>
      <c r="D2" s="4">
        <v>739.32</v>
      </c>
      <c r="E2" s="4" t="str">
        <f>VLOOKUP(A2,HOP!A:L,12,0)</f>
        <v>739.32</v>
      </c>
      <c r="F2" s="4" t="str">
        <f>VLOOKUP(A2,HOP!A:C,3,0)</f>
        <v>2506892</v>
      </c>
      <c r="G2" s="4">
        <f>D2-E2</f>
        <v>0</v>
      </c>
      <c r="H2" s="4" t="str">
        <f>$H$1&amp;F2</f>
        <v>，2506892</v>
      </c>
      <c r="I2" s="4" t="str">
        <f>VLOOKUP(A2,HOP!A:U,21,0)</f>
        <v>直连</v>
      </c>
    </row>
    <row r="3" s="4" customFormat="1" hidden="1" spans="1:9">
      <c r="A3" s="5">
        <v>17791312563</v>
      </c>
      <c r="B3" s="6">
        <v>44663</v>
      </c>
      <c r="C3" s="6">
        <v>44664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0">
      <c r="A4" s="5">
        <v>17792904650</v>
      </c>
      <c r="B4" s="6">
        <v>44663</v>
      </c>
      <c r="C4" s="6">
        <v>44664</v>
      </c>
      <c r="D4" s="4">
        <v>352</v>
      </c>
      <c r="E4" s="4">
        <v>352</v>
      </c>
      <c r="F4" s="8" t="s">
        <v>48</v>
      </c>
      <c r="G4" s="4">
        <f>D4-E4</f>
        <v>0</v>
      </c>
      <c r="H4" s="4" t="str">
        <f>$H$1&amp;F4</f>
        <v>，202204122206200020</v>
      </c>
      <c r="I4" s="4" t="e">
        <f>VLOOKUP(A4,HOP!A:U,21,0)</f>
        <v>#N/A</v>
      </c>
      <c r="J4" s="4">
        <v>4.12</v>
      </c>
    </row>
    <row r="6" spans="4:4">
      <c r="D6" s="4">
        <f>SUM(D2:D5)</f>
        <v>1091.32</v>
      </c>
    </row>
    <row r="10" spans="1:5">
      <c r="A10" s="4" t="s">
        <v>49</v>
      </c>
      <c r="D10" s="4">
        <v>739.32</v>
      </c>
      <c r="E10" s="4">
        <v>880.41</v>
      </c>
    </row>
    <row r="11" spans="1:5">
      <c r="A11" s="4" t="s">
        <v>50</v>
      </c>
      <c r="D11" s="4">
        <v>352</v>
      </c>
      <c r="E11" s="4">
        <v>419.17</v>
      </c>
    </row>
    <row r="12" spans="1:5">
      <c r="A12" s="4" t="s">
        <v>51</v>
      </c>
      <c r="D12" s="4">
        <f>SUBTOTAL(9,D10:D11)</f>
        <v>1091.32</v>
      </c>
      <c r="E12" s="4">
        <f>SUBTOTAL(9,E10:E11)</f>
        <v>1299.58</v>
      </c>
    </row>
    <row r="13" spans="1:1">
      <c r="A13" s="4" t="s">
        <v>52</v>
      </c>
    </row>
  </sheetData>
  <autoFilter ref="A1:XFD13">
    <filterColumn colId="3">
      <filters blank="1">
        <filter val="352"/>
        <filter val="739.32"/>
        <filter val="1091.3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</row>
    <row r="2" s="1" customFormat="1" spans="1:21">
      <c r="A2" s="3">
        <v>17791290297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71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2022-04-28T01:27:16Z</dcterms:created>
  <dcterms:modified xsi:type="dcterms:W3CDTF">2022-04-28T01:33:54Z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5B817537D8C44C348A88618698471C79</vt:lpwstr>
  </property>
  <property fmtid="{D5CDD505-2E9C-101B-9397-08002B2CF9AE}" pid="3" name="KSOProductBuildVer">
    <vt:lpwstr>2052-11.1.0.11636</vt:lpwstr>
  </property>
</Properties>
</file>