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对账!$A$1:$X$10</definedName>
  </definedNames>
  <calcPr calcId="144525"/>
</workbook>
</file>

<file path=xl/sharedStrings.xml><?xml version="1.0" encoding="utf-8"?>
<sst xmlns="http://schemas.openxmlformats.org/spreadsheetml/2006/main" count="354" uniqueCount="166">
  <si>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</si>
  <si>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</si>
  <si>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</si>
  <si>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</si>
  <si>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</si>
  <si>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</si>
  <si>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</si>
  <si>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</si>
  <si>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</si>
  <si>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</si>
  <si>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</si>
  <si>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</si>
  <si>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</si>
  <si>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</si>
  <si>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</si>
  <si>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</si>
  <si>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</si>
  <si>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</si>
  <si>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</si>
  <si>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</si>
  <si>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</si>
  <si>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</si>
  <si>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</si>
  <si>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</si>
  <si>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</si>
  <si>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17799970266	</t>
  </si>
  <si>
    <t>Ctrip</t>
  </si>
  <si>
    <t>正常</t>
  </si>
  <si>
    <t>[吉尔福德]基尔弗德港口酒店(Guildford Harbour Hotel)(37201805)</t>
  </si>
  <si>
    <t>双人房, 无障碍&lt;不退款&gt;&lt;2人入住&gt;</t>
  </si>
  <si>
    <t>USD</t>
  </si>
  <si>
    <t>Gaskin/Daniel,best/joanna</t>
  </si>
  <si>
    <t>CA5326220429USD</t>
  </si>
  <si>
    <t>未提现</t>
  </si>
  <si>
    <t>携程开票</t>
  </si>
  <si>
    <t xml:space="preserve">	</t>
  </si>
  <si>
    <t xml:space="preserve">9403SC063586	</t>
  </si>
  <si>
    <t xml:space="preserve">17822942563	</t>
  </si>
  <si>
    <t>[新加坡]新加坡诺怡酒店 (Staycation Approved)(Naumi Hotel Singapore (Staycation Approved))(37213226)</t>
  </si>
  <si>
    <t>栖息地房&lt;不退款&gt;&lt;2人入住&gt;</t>
  </si>
  <si>
    <t>Chow/Jia En Adira,Lee/Jia Le Adelle</t>
  </si>
  <si>
    <t xml:space="preserve">2518813	</t>
  </si>
  <si>
    <t xml:space="preserve">Acknowledged	</t>
  </si>
  <si>
    <t xml:space="preserve">17826707995	</t>
  </si>
  <si>
    <t>[巴厘岛]巴厘岛阿斯顿仓古海滩度假村(ASTON Canggu Beach Resort)(44793371)</t>
  </si>
  <si>
    <t>豪华房&lt;不退款&gt;&lt;2人入住&gt;</t>
  </si>
  <si>
    <t>zaoryan/hugo</t>
  </si>
  <si>
    <t xml:space="preserve">2519176	</t>
  </si>
  <si>
    <t xml:space="preserve">17827259493	</t>
  </si>
  <si>
    <t>[慕尼黑]里沃利酒店(Hotel Rivoli)(39041506)</t>
  </si>
  <si>
    <t>客房&lt;不退款&gt;&lt;2人入住&gt;</t>
  </si>
  <si>
    <t>Kheradmandan/Ehsan</t>
  </si>
  <si>
    <t xml:space="preserve">2519334	</t>
  </si>
  <si>
    <t xml:space="preserve">17835458115	</t>
  </si>
  <si>
    <t>[杰克逊维尔]大学酒店(University Inn)(40082099)</t>
  </si>
  <si>
    <t>标准间1特大床吸烟&lt;不退款&gt;&lt;2人入住&gt;</t>
  </si>
  <si>
    <t>ingram/desmona</t>
  </si>
  <si>
    <t xml:space="preserve">21935635	</t>
  </si>
  <si>
    <t xml:space="preserve">17838075885	</t>
  </si>
  <si>
    <t>[里加]塞玛拉大诗人酒店(Grand Poet Hotel by Semarah)(39039124)</t>
  </si>
  <si>
    <t>高级双人房&lt;不退款&gt;&lt;2人入住&gt;</t>
  </si>
  <si>
    <t>Ermnashovv/Aleksei</t>
  </si>
  <si>
    <t xml:space="preserve">2522445	</t>
  </si>
  <si>
    <t>取消</t>
  </si>
  <si>
    <t xml:space="preserve">17844070186	</t>
  </si>
  <si>
    <t>[棉兰]棉兰帕曼酒店(Favehotel S. Parman Medan)(37206061)</t>
  </si>
  <si>
    <t>高级房&lt;1&gt;&lt;不退款&gt;&lt;2人入住&gt;</t>
  </si>
  <si>
    <t>Ginting/Egi Bastanta</t>
  </si>
  <si>
    <t xml:space="preserve">17845536432	</t>
  </si>
  <si>
    <t>[巨港]阿斯顿巨港及会议中心酒店(ASTON Palembang Hotel &amp; Conference Center)(39034444)</t>
  </si>
  <si>
    <t>Loka/Indra</t>
  </si>
  <si>
    <t xml:space="preserve">17845793350	</t>
  </si>
  <si>
    <t>[桑顿]Road Lodge - 利弗尼亚(Road Lodge Rivonia)(39623325)</t>
  </si>
  <si>
    <t>双床房标准间&lt;不退款&gt;&lt;2人入住&gt;</t>
  </si>
  <si>
    <t>Muchopa/Michael Manomano</t>
  </si>
  <si>
    <t xml:space="preserve">2524641	</t>
  </si>
  <si>
    <t>，</t>
  </si>
  <si>
    <t>A220429100549481</t>
  </si>
  <si>
    <t>USD / HKD 当前参考汇率: 7.84674</t>
  </si>
  <si>
    <t>总计： 954 USD/
7485.79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</si>
  <si>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</si>
  <si>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</si>
  <si>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</si>
  <si>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</si>
  <si>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</si>
  <si>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</si>
  <si>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</si>
  <si>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</si>
  <si>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</si>
  <si>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</si>
  <si>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</si>
  <si>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</si>
  <si>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</si>
  <si>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</si>
  <si>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</si>
  <si>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</si>
  <si>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</si>
  <si>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</si>
  <si>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2022-04-25</t>
  </si>
  <si>
    <t>2524641</t>
  </si>
  <si>
    <t>Road Lodge - 利弗尼亚</t>
  </si>
  <si>
    <t>Muchopa Michael Manomano</t>
  </si>
  <si>
    <t>2022-04-26</t>
  </si>
  <si>
    <t>退房日周结</t>
  </si>
  <si>
    <t>286.50</t>
  </si>
  <si>
    <t>44.00</t>
  </si>
  <si>
    <t>0</t>
  </si>
  <si>
    <t>0.00</t>
  </si>
  <si>
    <t>携程盛景国际直连</t>
  </si>
  <si>
    <t>01.010677</t>
  </si>
  <si>
    <t>2022-04-25 20:02:59</t>
  </si>
  <si>
    <t>否</t>
  </si>
  <si>
    <t>汇智国际旅游发展有限公司</t>
  </si>
  <si>
    <t>直连</t>
  </si>
  <si>
    <t>2524514</t>
  </si>
  <si>
    <t>阿斯顿巨港及会议中心酒店</t>
  </si>
  <si>
    <t>Loka Indra</t>
  </si>
  <si>
    <t>377.66</t>
  </si>
  <si>
    <t>58.00</t>
  </si>
  <si>
    <t>2022-04-25 18:18:41</t>
  </si>
  <si>
    <t>2523793</t>
  </si>
  <si>
    <t>棉兰帕曼酒店</t>
  </si>
  <si>
    <t>Ginting Egi Bastanta</t>
  </si>
  <si>
    <t>130.23</t>
  </si>
  <si>
    <t>20.00</t>
  </si>
  <si>
    <t>2022-04-25 09:37:59</t>
  </si>
  <si>
    <t>2022-04-24</t>
  </si>
  <si>
    <t>2522445</t>
  </si>
  <si>
    <t>塞玛拉大诗人酒店</t>
  </si>
  <si>
    <t>Ermnashovv Aleksei</t>
  </si>
  <si>
    <t>1824.37</t>
  </si>
  <si>
    <t>280.00</t>
  </si>
  <si>
    <t>2022-04-24 05:10:36</t>
  </si>
  <si>
    <t>2022-04-23</t>
  </si>
  <si>
    <t>2521046</t>
  </si>
  <si>
    <t>大学酒店</t>
  </si>
  <si>
    <t>ingram desmona</t>
  </si>
  <si>
    <t>--</t>
  </si>
  <si>
    <t>2022-04-21</t>
  </si>
  <si>
    <t>2519334</t>
  </si>
  <si>
    <t>里沃利酒店</t>
  </si>
  <si>
    <t>Kheradmandan Ehsan</t>
  </si>
  <si>
    <t>341.00</t>
  </si>
  <si>
    <t>53.00</t>
  </si>
  <si>
    <t>2022-04-21 08:20:08</t>
  </si>
  <si>
    <t>2022-04-20</t>
  </si>
  <si>
    <t>2519176</t>
  </si>
  <si>
    <t>巴厘岛阿斯顿仓古海滩度假村</t>
  </si>
  <si>
    <t>zaoryan hugo</t>
  </si>
  <si>
    <t>2022-04-22</t>
  </si>
  <si>
    <t>1025.28</t>
  </si>
  <si>
    <t>160.00</t>
  </si>
  <si>
    <t>2022-04-20 23:15:26</t>
  </si>
  <si>
    <t>2518813</t>
  </si>
  <si>
    <t>新加坡诺怡酒店</t>
  </si>
  <si>
    <t>Chow Jia En Adira,Lee Jia Le Adelle</t>
  </si>
  <si>
    <t>1204.70</t>
  </si>
  <si>
    <t>188.00</t>
  </si>
  <si>
    <t>2022-04-20 16:09:25</t>
  </si>
  <si>
    <t>2022-04-14</t>
  </si>
  <si>
    <t>2510853</t>
  </si>
  <si>
    <t>吉尔福德海港酒店</t>
  </si>
  <si>
    <t>Gaskin Daniel,best joanna</t>
  </si>
  <si>
    <t>963.68</t>
  </si>
  <si>
    <t>151.00</t>
  </si>
  <si>
    <t>2022-04-14 18:26:56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</si>
</sst>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6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14" borderId="4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8" fillId="19" borderId="6" applyNumberFormat="0" applyAlignment="0" applyProtection="0">
      <alignment vertical="center"/>
    </xf>
    <xf numFmtId="0" fontId="19" fillId="19" borderId="1" applyNumberFormat="0" applyAlignment="0" applyProtection="0">
      <alignment vertical="center"/>
    </xf>
    <xf numFmtId="0" fontId="20" fillId="20" borderId="7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44676</v>
      </c>
      <c r="G2" s="6">
        <v>44677</v>
      </c>
      <c r="H2" s="4">
        <v>1</v>
      </c>
      <c r="I2" s="4">
        <v>1</v>
      </c>
      <c r="J2" s="4">
        <v>1</v>
      </c>
      <c r="K2" s="4" t="s">
        <v>30</v>
      </c>
      <c r="L2" s="4">
        <v>151</v>
      </c>
      <c r="M2" s="4">
        <v>151</v>
      </c>
      <c r="N2" s="4" t="s">
        <v>31</v>
      </c>
      <c r="O2" s="4" t="s">
        <v>32</v>
      </c>
      <c r="P2" s="4" t="s">
        <v>33</v>
      </c>
      <c r="Q2" s="4">
        <v>0</v>
      </c>
      <c r="R2" s="7">
        <v>44665</v>
      </c>
      <c r="S2" s="6">
        <v>44680</v>
      </c>
      <c r="T2" s="4" t="s">
        <v>34</v>
      </c>
      <c r="U2" s="4">
        <v>151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44676</v>
      </c>
      <c r="G3" s="6">
        <v>44677</v>
      </c>
      <c r="H3" s="4">
        <v>1</v>
      </c>
      <c r="I3" s="4">
        <v>1</v>
      </c>
      <c r="J3" s="4">
        <v>1</v>
      </c>
      <c r="K3" s="4" t="s">
        <v>30</v>
      </c>
      <c r="L3" s="4">
        <v>188</v>
      </c>
      <c r="M3" s="4">
        <v>188</v>
      </c>
      <c r="N3" s="4" t="s">
        <v>40</v>
      </c>
      <c r="O3" s="4" t="s">
        <v>32</v>
      </c>
      <c r="P3" s="4" t="s">
        <v>33</v>
      </c>
      <c r="Q3" s="4">
        <v>0</v>
      </c>
      <c r="R3" s="7">
        <v>44671</v>
      </c>
      <c r="S3" s="6">
        <v>44680</v>
      </c>
      <c r="T3" s="4" t="s">
        <v>34</v>
      </c>
      <c r="U3" s="4">
        <v>188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44673</v>
      </c>
      <c r="G4" s="6">
        <v>44677</v>
      </c>
      <c r="H4" s="4">
        <v>1</v>
      </c>
      <c r="I4" s="4">
        <v>4</v>
      </c>
      <c r="J4" s="4">
        <v>4</v>
      </c>
      <c r="K4" s="4" t="s">
        <v>30</v>
      </c>
      <c r="L4" s="4">
        <v>160</v>
      </c>
      <c r="M4" s="4">
        <v>160</v>
      </c>
      <c r="N4" s="4" t="s">
        <v>46</v>
      </c>
      <c r="O4" s="4" t="s">
        <v>32</v>
      </c>
      <c r="P4" s="4" t="s">
        <v>33</v>
      </c>
      <c r="Q4" s="4">
        <v>0</v>
      </c>
      <c r="R4" s="7">
        <v>44671</v>
      </c>
      <c r="S4" s="6">
        <v>44680</v>
      </c>
      <c r="T4" s="4" t="s">
        <v>34</v>
      </c>
      <c r="U4" s="4">
        <v>160</v>
      </c>
      <c r="V4" s="4">
        <v>0</v>
      </c>
      <c r="W4" s="4">
        <v>0</v>
      </c>
      <c r="X4" s="4" t="s">
        <v>47</v>
      </c>
      <c r="Y4" s="4" t="s">
        <v>35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44676</v>
      </c>
      <c r="G5" s="6">
        <v>44677</v>
      </c>
      <c r="H5" s="4">
        <v>1</v>
      </c>
      <c r="I5" s="4">
        <v>1</v>
      </c>
      <c r="J5" s="4">
        <v>1</v>
      </c>
      <c r="K5" s="4" t="s">
        <v>30</v>
      </c>
      <c r="L5" s="4">
        <v>53</v>
      </c>
      <c r="M5" s="4">
        <v>53</v>
      </c>
      <c r="N5" s="4" t="s">
        <v>51</v>
      </c>
      <c r="O5" s="4" t="s">
        <v>32</v>
      </c>
      <c r="P5" s="4" t="s">
        <v>33</v>
      </c>
      <c r="Q5" s="4">
        <v>0</v>
      </c>
      <c r="R5" s="7">
        <v>44672</v>
      </c>
      <c r="S5" s="6">
        <v>44680</v>
      </c>
      <c r="T5" s="4" t="s">
        <v>34</v>
      </c>
      <c r="U5" s="4">
        <v>53</v>
      </c>
      <c r="V5" s="4">
        <v>0</v>
      </c>
      <c r="W5" s="4">
        <v>0</v>
      </c>
      <c r="X5" s="4" t="s">
        <v>52</v>
      </c>
      <c r="Y5" s="4" t="s">
        <v>35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44676</v>
      </c>
      <c r="G6" s="6">
        <v>44677</v>
      </c>
      <c r="H6" s="4">
        <v>1</v>
      </c>
      <c r="I6" s="4">
        <v>1</v>
      </c>
      <c r="J6" s="4">
        <v>1</v>
      </c>
      <c r="K6" s="4" t="s">
        <v>30</v>
      </c>
      <c r="L6" s="4">
        <v>55</v>
      </c>
      <c r="M6" s="4">
        <v>55</v>
      </c>
      <c r="N6" s="4" t="s">
        <v>56</v>
      </c>
      <c r="O6" s="4" t="s">
        <v>32</v>
      </c>
      <c r="P6" s="4" t="s">
        <v>33</v>
      </c>
      <c r="Q6" s="4">
        <v>0</v>
      </c>
      <c r="R6" s="7">
        <v>44674</v>
      </c>
      <c r="S6" s="6">
        <v>44680</v>
      </c>
      <c r="T6" s="4" t="s">
        <v>34</v>
      </c>
      <c r="U6" s="4">
        <v>55</v>
      </c>
      <c r="V6" s="4">
        <v>0</v>
      </c>
      <c r="W6" s="4">
        <v>0</v>
      </c>
      <c r="X6" s="4" t="s">
        <v>35</v>
      </c>
      <c r="Y6" s="4" t="s">
        <v>57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44675</v>
      </c>
      <c r="G7" s="6">
        <v>44677</v>
      </c>
      <c r="H7" s="4">
        <v>1</v>
      </c>
      <c r="I7" s="4">
        <v>2</v>
      </c>
      <c r="J7" s="4">
        <v>2</v>
      </c>
      <c r="K7" s="4" t="s">
        <v>30</v>
      </c>
      <c r="L7" s="4">
        <v>280</v>
      </c>
      <c r="M7" s="4">
        <v>280</v>
      </c>
      <c r="N7" s="4" t="s">
        <v>61</v>
      </c>
      <c r="O7" s="4" t="s">
        <v>32</v>
      </c>
      <c r="P7" s="4" t="s">
        <v>33</v>
      </c>
      <c r="Q7" s="4">
        <v>0</v>
      </c>
      <c r="R7" s="7">
        <v>44675</v>
      </c>
      <c r="S7" s="6">
        <v>44680</v>
      </c>
      <c r="T7" s="4" t="s">
        <v>34</v>
      </c>
      <c r="U7" s="4">
        <v>280</v>
      </c>
      <c r="V7" s="4">
        <v>0</v>
      </c>
      <c r="W7" s="4">
        <v>0</v>
      </c>
      <c r="X7" s="4" t="s">
        <v>62</v>
      </c>
      <c r="Y7" s="4" t="s">
        <v>35</v>
      </c>
    </row>
    <row r="8" s="4" customFormat="1" spans="1:25">
      <c r="A8" s="4" t="s">
        <v>53</v>
      </c>
      <c r="B8" s="4" t="s">
        <v>26</v>
      </c>
      <c r="C8" s="4" t="s">
        <v>63</v>
      </c>
      <c r="D8" s="4" t="s">
        <v>54</v>
      </c>
      <c r="E8" s="4" t="s">
        <v>55</v>
      </c>
      <c r="F8" s="6">
        <v>44676</v>
      </c>
      <c r="G8" s="6">
        <v>44677</v>
      </c>
      <c r="H8" s="4">
        <v>1</v>
      </c>
      <c r="I8" s="4">
        <v>1</v>
      </c>
      <c r="J8" s="4">
        <v>1</v>
      </c>
      <c r="K8" s="4" t="s">
        <v>30</v>
      </c>
      <c r="L8" s="4">
        <v>-55</v>
      </c>
      <c r="M8" s="4">
        <v>-55</v>
      </c>
      <c r="N8" s="4" t="s">
        <v>56</v>
      </c>
      <c r="O8" s="4" t="s">
        <v>32</v>
      </c>
      <c r="P8" s="4" t="s">
        <v>33</v>
      </c>
      <c r="Q8" s="4">
        <v>0</v>
      </c>
      <c r="R8" s="7">
        <v>44674</v>
      </c>
      <c r="S8" s="6">
        <v>44680</v>
      </c>
      <c r="T8" s="4" t="s">
        <v>34</v>
      </c>
      <c r="U8" s="4">
        <v>-55</v>
      </c>
      <c r="V8" s="4">
        <v>0</v>
      </c>
      <c r="W8" s="4">
        <v>0</v>
      </c>
      <c r="X8" s="4" t="s">
        <v>35</v>
      </c>
      <c r="Y8" s="4" t="s">
        <v>57</v>
      </c>
    </row>
    <row r="9" s="4" customFormat="1" spans="1:25">
      <c r="A9" s="4" t="s">
        <v>64</v>
      </c>
      <c r="B9" s="4" t="s">
        <v>26</v>
      </c>
      <c r="C9" s="4" t="s">
        <v>27</v>
      </c>
      <c r="D9" s="4" t="s">
        <v>65</v>
      </c>
      <c r="E9" s="4" t="s">
        <v>66</v>
      </c>
      <c r="F9" s="6">
        <v>44676</v>
      </c>
      <c r="G9" s="6">
        <v>44677</v>
      </c>
      <c r="H9" s="4">
        <v>1</v>
      </c>
      <c r="I9" s="4">
        <v>1</v>
      </c>
      <c r="J9" s="4">
        <v>1</v>
      </c>
      <c r="K9" s="4" t="s">
        <v>30</v>
      </c>
      <c r="L9" s="4">
        <v>20</v>
      </c>
      <c r="M9" s="4">
        <v>20</v>
      </c>
      <c r="N9" s="4" t="s">
        <v>67</v>
      </c>
      <c r="O9" s="4" t="s">
        <v>32</v>
      </c>
      <c r="P9" s="4" t="s">
        <v>33</v>
      </c>
      <c r="Q9" s="4">
        <v>0</v>
      </c>
      <c r="R9" s="7">
        <v>44676</v>
      </c>
      <c r="S9" s="6">
        <v>44680</v>
      </c>
      <c r="T9" s="4" t="s">
        <v>34</v>
      </c>
      <c r="U9" s="4">
        <v>20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68</v>
      </c>
      <c r="B10" s="4" t="s">
        <v>26</v>
      </c>
      <c r="C10" s="4" t="s">
        <v>27</v>
      </c>
      <c r="D10" s="4" t="s">
        <v>69</v>
      </c>
      <c r="E10" s="4" t="s">
        <v>45</v>
      </c>
      <c r="F10" s="6">
        <v>44676</v>
      </c>
      <c r="G10" s="6">
        <v>44677</v>
      </c>
      <c r="H10" s="4">
        <v>2</v>
      </c>
      <c r="I10" s="4">
        <v>1</v>
      </c>
      <c r="J10" s="4">
        <v>2</v>
      </c>
      <c r="K10" s="4" t="s">
        <v>30</v>
      </c>
      <c r="L10" s="4">
        <v>58</v>
      </c>
      <c r="M10" s="4">
        <v>58</v>
      </c>
      <c r="N10" s="4" t="s">
        <v>70</v>
      </c>
      <c r="O10" s="4" t="s">
        <v>32</v>
      </c>
      <c r="P10" s="4" t="s">
        <v>33</v>
      </c>
      <c r="Q10" s="4">
        <v>0</v>
      </c>
      <c r="R10" s="7">
        <v>44676</v>
      </c>
      <c r="S10" s="6">
        <v>44680</v>
      </c>
      <c r="T10" s="4" t="s">
        <v>34</v>
      </c>
      <c r="U10" s="4">
        <v>58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71</v>
      </c>
      <c r="B11" s="4" t="s">
        <v>26</v>
      </c>
      <c r="C11" s="4" t="s">
        <v>27</v>
      </c>
      <c r="D11" s="4" t="s">
        <v>72</v>
      </c>
      <c r="E11" s="4" t="s">
        <v>73</v>
      </c>
      <c r="F11" s="6">
        <v>44676</v>
      </c>
      <c r="G11" s="6">
        <v>44677</v>
      </c>
      <c r="H11" s="4">
        <v>1</v>
      </c>
      <c r="I11" s="4">
        <v>1</v>
      </c>
      <c r="J11" s="4">
        <v>1</v>
      </c>
      <c r="K11" s="4" t="s">
        <v>30</v>
      </c>
      <c r="L11" s="4">
        <v>44</v>
      </c>
      <c r="M11" s="4">
        <v>44</v>
      </c>
      <c r="N11" s="4" t="s">
        <v>74</v>
      </c>
      <c r="O11" s="4" t="s">
        <v>32</v>
      </c>
      <c r="P11" s="4" t="s">
        <v>33</v>
      </c>
      <c r="Q11" s="4">
        <v>0</v>
      </c>
      <c r="R11" s="7">
        <v>44676</v>
      </c>
      <c r="S11" s="6">
        <v>44680</v>
      </c>
      <c r="T11" s="4" t="s">
        <v>34</v>
      </c>
      <c r="U11" s="4">
        <v>44</v>
      </c>
      <c r="V11" s="4">
        <v>0</v>
      </c>
      <c r="W11" s="4">
        <v>0</v>
      </c>
      <c r="X11" s="4" t="s">
        <v>75</v>
      </c>
      <c r="Y11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C30" sqref="C30"/>
    </sheetView>
  </sheetViews>
  <sheetFormatPr defaultColWidth="9" defaultRowHeight="13.5"/>
  <cols>
    <col min="1" max="1" width="12.625" style="4"/>
    <col min="2" max="3" width="10.375" style="4"/>
    <col min="4" max="16375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E1" s="4"/>
      <c r="F1" s="4"/>
      <c r="G1" s="4"/>
      <c r="H1" s="4" t="s">
        <v>76</v>
      </c>
    </row>
    <row r="2" s="4" customFormat="1" spans="1:10">
      <c r="A2" s="5">
        <v>17799970266</v>
      </c>
      <c r="B2" s="6">
        <v>44676</v>
      </c>
      <c r="C2" s="6">
        <v>44677</v>
      </c>
      <c r="D2" s="4">
        <v>151</v>
      </c>
      <c r="E2" s="4" t="str">
        <f>VLOOKUP(A2,HOP!A:L,12,0)</f>
        <v>151.00</v>
      </c>
      <c r="F2" s="4" t="str">
        <f>VLOOKUP(A2,HOP!A:C,3,0)</f>
        <v>2510853</v>
      </c>
      <c r="G2" s="4">
        <f>D2-E2</f>
        <v>0</v>
      </c>
      <c r="H2" s="4" t="str">
        <f>$H$1&amp;F2</f>
        <v>，2510853</v>
      </c>
      <c r="I2" s="7" t="str">
        <f>VLOOKUP(A2,HOP!A:U,21,0)</f>
        <v>直连</v>
      </c>
      <c r="J2" s="6"/>
    </row>
    <row r="3" s="4" customFormat="1" spans="1:10">
      <c r="A3" s="5">
        <v>17822942563</v>
      </c>
      <c r="B3" s="6">
        <v>44676</v>
      </c>
      <c r="C3" s="6">
        <v>44677</v>
      </c>
      <c r="D3" s="4">
        <v>188</v>
      </c>
      <c r="E3" s="4" t="str">
        <f>VLOOKUP(A3,HOP!A:L,12,0)</f>
        <v>188.00</v>
      </c>
      <c r="F3" s="4" t="str">
        <f>VLOOKUP(A3,HOP!A:C,3,0)</f>
        <v>2518813</v>
      </c>
      <c r="G3" s="4">
        <f t="shared" ref="G3:G10" si="0">D3-E3</f>
        <v>0</v>
      </c>
      <c r="H3" s="4" t="str">
        <f t="shared" ref="H3:H10" si="1">$H$1&amp;F3</f>
        <v>，2518813</v>
      </c>
      <c r="I3" s="7" t="str">
        <f>VLOOKUP(A3,HOP!A:U,21,0)</f>
        <v>直连</v>
      </c>
      <c r="J3" s="6"/>
    </row>
    <row r="4" s="4" customFormat="1" spans="1:10">
      <c r="A4" s="5">
        <v>17826707995</v>
      </c>
      <c r="B4" s="6">
        <v>44673</v>
      </c>
      <c r="C4" s="6">
        <v>44677</v>
      </c>
      <c r="D4" s="4">
        <v>160</v>
      </c>
      <c r="E4" s="4" t="str">
        <f>VLOOKUP(A4,HOP!A:L,12,0)</f>
        <v>160.00</v>
      </c>
      <c r="F4" s="4" t="str">
        <f>VLOOKUP(A4,HOP!A:C,3,0)</f>
        <v>2519176</v>
      </c>
      <c r="G4" s="4">
        <f t="shared" si="0"/>
        <v>0</v>
      </c>
      <c r="H4" s="4" t="str">
        <f t="shared" si="1"/>
        <v>，2519176</v>
      </c>
      <c r="I4" s="7" t="str">
        <f>VLOOKUP(A4,HOP!A:U,21,0)</f>
        <v>直连</v>
      </c>
      <c r="J4" s="6"/>
    </row>
    <row r="5" s="4" customFormat="1" spans="1:10">
      <c r="A5" s="5">
        <v>17827259493</v>
      </c>
      <c r="B5" s="6">
        <v>44676</v>
      </c>
      <c r="C5" s="6">
        <v>44677</v>
      </c>
      <c r="D5" s="4">
        <v>53</v>
      </c>
      <c r="E5" s="4" t="str">
        <f>VLOOKUP(A5,HOP!A:L,12,0)</f>
        <v>53.00</v>
      </c>
      <c r="F5" s="4" t="str">
        <f>VLOOKUP(A5,HOP!A:C,3,0)</f>
        <v>2519334</v>
      </c>
      <c r="G5" s="4">
        <f t="shared" si="0"/>
        <v>0</v>
      </c>
      <c r="H5" s="4" t="str">
        <f t="shared" si="1"/>
        <v>，2519334</v>
      </c>
      <c r="I5" s="7" t="str">
        <f>VLOOKUP(A5,HOP!A:U,21,0)</f>
        <v>直连</v>
      </c>
      <c r="J5" s="6"/>
    </row>
    <row r="6" s="4" customFormat="1" spans="1:10">
      <c r="A6" s="5">
        <v>17835458115</v>
      </c>
      <c r="B6" s="6">
        <v>44676</v>
      </c>
      <c r="C6" s="6">
        <v>44677</v>
      </c>
      <c r="D6" s="4">
        <v>0</v>
      </c>
      <c r="E6" s="4" t="str">
        <f>VLOOKUP(A6,HOP!A:L,12,0)</f>
        <v>0.00</v>
      </c>
      <c r="F6" s="4" t="str">
        <f>VLOOKUP(A6,HOP!A:C,3,0)</f>
        <v>2521046</v>
      </c>
      <c r="G6" s="4">
        <f t="shared" si="0"/>
        <v>0</v>
      </c>
      <c r="H6" s="4" t="str">
        <f t="shared" si="1"/>
        <v>，2521046</v>
      </c>
      <c r="I6" s="7" t="str">
        <f>VLOOKUP(A6,HOP!A:U,21,0)</f>
        <v>直连</v>
      </c>
      <c r="J6" s="6"/>
    </row>
    <row r="7" s="4" customFormat="1" spans="1:10">
      <c r="A7" s="5">
        <v>17838075885</v>
      </c>
      <c r="B7" s="6">
        <v>44675</v>
      </c>
      <c r="C7" s="6">
        <v>44677</v>
      </c>
      <c r="D7" s="4">
        <v>280</v>
      </c>
      <c r="E7" s="4" t="str">
        <f>VLOOKUP(A7,HOP!A:L,12,0)</f>
        <v>280.00</v>
      </c>
      <c r="F7" s="4" t="str">
        <f>VLOOKUP(A7,HOP!A:C,3,0)</f>
        <v>2522445</v>
      </c>
      <c r="G7" s="4">
        <f t="shared" si="0"/>
        <v>0</v>
      </c>
      <c r="H7" s="4" t="str">
        <f t="shared" si="1"/>
        <v>，2522445</v>
      </c>
      <c r="I7" s="7" t="str">
        <f>VLOOKUP(A7,HOP!A:U,21,0)</f>
        <v>直连</v>
      </c>
      <c r="J7" s="6"/>
    </row>
    <row r="8" s="4" customFormat="1" spans="1:10">
      <c r="A8" s="5">
        <v>17844070186</v>
      </c>
      <c r="B8" s="6">
        <v>44676</v>
      </c>
      <c r="C8" s="6">
        <v>44677</v>
      </c>
      <c r="D8" s="4">
        <v>20</v>
      </c>
      <c r="E8" s="4" t="str">
        <f>VLOOKUP(A8,HOP!A:L,12,0)</f>
        <v>20.00</v>
      </c>
      <c r="F8" s="4" t="str">
        <f>VLOOKUP(A8,HOP!A:C,3,0)</f>
        <v>2523793</v>
      </c>
      <c r="G8" s="4">
        <f t="shared" si="0"/>
        <v>0</v>
      </c>
      <c r="H8" s="4" t="str">
        <f t="shared" si="1"/>
        <v>，2523793</v>
      </c>
      <c r="I8" s="7" t="str">
        <f>VLOOKUP(A8,HOP!A:U,21,0)</f>
        <v>直连</v>
      </c>
      <c r="J8" s="6"/>
    </row>
    <row r="9" s="4" customFormat="1" spans="1:10">
      <c r="A9" s="5">
        <v>17845536432</v>
      </c>
      <c r="B9" s="6">
        <v>44676</v>
      </c>
      <c r="C9" s="6">
        <v>44677</v>
      </c>
      <c r="D9" s="4">
        <v>58</v>
      </c>
      <c r="E9" s="4" t="str">
        <f>VLOOKUP(A9,HOP!A:L,12,0)</f>
        <v>58.00</v>
      </c>
      <c r="F9" s="4" t="str">
        <f>VLOOKUP(A9,HOP!A:C,3,0)</f>
        <v>2524514</v>
      </c>
      <c r="G9" s="4">
        <f t="shared" si="0"/>
        <v>0</v>
      </c>
      <c r="H9" s="4" t="str">
        <f t="shared" si="1"/>
        <v>，2524514</v>
      </c>
      <c r="I9" s="7" t="str">
        <f>VLOOKUP(A9,HOP!A:U,21,0)</f>
        <v>直连</v>
      </c>
      <c r="J9" s="6"/>
    </row>
    <row r="10" s="4" customFormat="1" spans="1:10">
      <c r="A10" s="5">
        <v>17845793350</v>
      </c>
      <c r="B10" s="6">
        <v>44676</v>
      </c>
      <c r="C10" s="6">
        <v>44677</v>
      </c>
      <c r="D10" s="4">
        <v>44</v>
      </c>
      <c r="E10" s="4" t="str">
        <f>VLOOKUP(A10,HOP!A:L,12,0)</f>
        <v>44.00</v>
      </c>
      <c r="F10" s="4" t="str">
        <f>VLOOKUP(A10,HOP!A:C,3,0)</f>
        <v>2524641</v>
      </c>
      <c r="G10" s="4">
        <f t="shared" si="0"/>
        <v>0</v>
      </c>
      <c r="H10" s="4" t="str">
        <f t="shared" si="1"/>
        <v>，2524641</v>
      </c>
      <c r="I10" s="7" t="str">
        <f>VLOOKUP(A10,HOP!A:U,21,0)</f>
        <v>直连</v>
      </c>
      <c r="J10" s="6"/>
    </row>
    <row r="12" spans="4:4">
      <c r="D12" s="4">
        <f>SUM(D2:D11)</f>
        <v>954</v>
      </c>
    </row>
    <row r="17" spans="1:1">
      <c r="A17" s="4" t="s">
        <v>77</v>
      </c>
    </row>
    <row r="18" spans="1:1">
      <c r="A18" s="4" t="s">
        <v>78</v>
      </c>
    </row>
    <row r="19" spans="1:1">
      <c r="A19" s="4" t="s">
        <v>79</v>
      </c>
    </row>
  </sheetData>
  <autoFilter ref="A1:X10"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G35" sqref="G35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80</v>
      </c>
      <c r="B1" s="2" t="s">
        <v>81</v>
      </c>
      <c r="C1" s="2" t="s">
        <v>82</v>
      </c>
      <c r="D1" s="2" t="s">
        <v>83</v>
      </c>
      <c r="E1" s="2" t="s">
        <v>13</v>
      </c>
      <c r="F1" s="2" t="s">
        <v>5</v>
      </c>
      <c r="G1" s="2" t="s">
        <v>6</v>
      </c>
      <c r="H1" s="2" t="s">
        <v>84</v>
      </c>
      <c r="I1" s="2" t="s">
        <v>85</v>
      </c>
      <c r="J1" s="2" t="s">
        <v>86</v>
      </c>
      <c r="K1" s="2" t="s">
        <v>87</v>
      </c>
      <c r="L1" s="2" t="s">
        <v>88</v>
      </c>
      <c r="M1" s="2" t="s">
        <v>89</v>
      </c>
      <c r="N1" s="2" t="s">
        <v>90</v>
      </c>
      <c r="O1" s="2" t="s">
        <v>91</v>
      </c>
      <c r="P1" s="2" t="s">
        <v>92</v>
      </c>
      <c r="Q1" s="2" t="s">
        <v>93</v>
      </c>
      <c r="R1" s="2" t="s">
        <v>94</v>
      </c>
      <c r="S1" s="2" t="s">
        <v>95</v>
      </c>
      <c r="T1" s="2" t="s">
        <v>96</v>
      </c>
      <c r="U1" s="2" t="s">
        <v>97</v>
      </c>
    </row>
    <row r="2" s="1" customFormat="1" spans="1:21">
      <c r="A2" s="3">
        <v>17845793350</v>
      </c>
      <c r="B2" s="1" t="s">
        <v>98</v>
      </c>
      <c r="C2" s="1" t="s">
        <v>99</v>
      </c>
      <c r="D2" s="1" t="s">
        <v>100</v>
      </c>
      <c r="E2" s="1" t="s">
        <v>101</v>
      </c>
      <c r="F2" s="1" t="s">
        <v>98</v>
      </c>
      <c r="G2" s="1" t="s">
        <v>102</v>
      </c>
      <c r="H2" s="1" t="s">
        <v>103</v>
      </c>
      <c r="I2" s="1" t="s">
        <v>104</v>
      </c>
      <c r="J2" s="1" t="s">
        <v>30</v>
      </c>
      <c r="K2" s="1" t="s">
        <v>105</v>
      </c>
      <c r="L2" s="1" t="s">
        <v>105</v>
      </c>
      <c r="M2" s="1" t="s">
        <v>106</v>
      </c>
      <c r="N2" s="1" t="s">
        <v>106</v>
      </c>
      <c r="O2" s="1" t="s">
        <v>107</v>
      </c>
      <c r="P2" s="1" t="s">
        <v>108</v>
      </c>
      <c r="Q2" s="1" t="s">
        <v>109</v>
      </c>
      <c r="R2" s="1" t="s">
        <v>110</v>
      </c>
      <c r="S2" s="1" t="s">
        <v>111</v>
      </c>
      <c r="T2" s="1" t="s">
        <v>112</v>
      </c>
      <c r="U2" s="1" t="s">
        <v>113</v>
      </c>
    </row>
    <row r="3" s="1" customFormat="1" spans="1:21">
      <c r="A3" s="3">
        <v>17845536432</v>
      </c>
      <c r="B3" s="1" t="s">
        <v>98</v>
      </c>
      <c r="C3" s="1" t="s">
        <v>114</v>
      </c>
      <c r="D3" s="1" t="s">
        <v>115</v>
      </c>
      <c r="E3" s="1" t="s">
        <v>116</v>
      </c>
      <c r="F3" s="1" t="s">
        <v>98</v>
      </c>
      <c r="G3" s="1" t="s">
        <v>102</v>
      </c>
      <c r="H3" s="1" t="s">
        <v>103</v>
      </c>
      <c r="I3" s="1" t="s">
        <v>117</v>
      </c>
      <c r="J3" s="1" t="s">
        <v>30</v>
      </c>
      <c r="K3" s="1" t="s">
        <v>118</v>
      </c>
      <c r="L3" s="1" t="s">
        <v>118</v>
      </c>
      <c r="M3" s="1" t="s">
        <v>106</v>
      </c>
      <c r="N3" s="1" t="s">
        <v>106</v>
      </c>
      <c r="O3" s="1" t="s">
        <v>107</v>
      </c>
      <c r="P3" s="1" t="s">
        <v>108</v>
      </c>
      <c r="Q3" s="1" t="s">
        <v>109</v>
      </c>
      <c r="R3" s="1" t="s">
        <v>119</v>
      </c>
      <c r="S3" s="1" t="s">
        <v>111</v>
      </c>
      <c r="T3" s="1" t="s">
        <v>112</v>
      </c>
      <c r="U3" s="1" t="s">
        <v>113</v>
      </c>
    </row>
    <row r="4" s="1" customFormat="1" spans="1:21">
      <c r="A4" s="3">
        <v>17844070186</v>
      </c>
      <c r="B4" s="1" t="s">
        <v>98</v>
      </c>
      <c r="C4" s="1" t="s">
        <v>120</v>
      </c>
      <c r="D4" s="1" t="s">
        <v>121</v>
      </c>
      <c r="E4" s="1" t="s">
        <v>122</v>
      </c>
      <c r="F4" s="1" t="s">
        <v>98</v>
      </c>
      <c r="G4" s="1" t="s">
        <v>102</v>
      </c>
      <c r="H4" s="1" t="s">
        <v>103</v>
      </c>
      <c r="I4" s="1" t="s">
        <v>123</v>
      </c>
      <c r="J4" s="1" t="s">
        <v>30</v>
      </c>
      <c r="K4" s="1" t="s">
        <v>124</v>
      </c>
      <c r="L4" s="1" t="s">
        <v>124</v>
      </c>
      <c r="M4" s="1" t="s">
        <v>106</v>
      </c>
      <c r="N4" s="1" t="s">
        <v>106</v>
      </c>
      <c r="O4" s="1" t="s">
        <v>107</v>
      </c>
      <c r="P4" s="1" t="s">
        <v>108</v>
      </c>
      <c r="Q4" s="1" t="s">
        <v>109</v>
      </c>
      <c r="R4" s="1" t="s">
        <v>125</v>
      </c>
      <c r="S4" s="1" t="s">
        <v>111</v>
      </c>
      <c r="T4" s="1" t="s">
        <v>112</v>
      </c>
      <c r="U4" s="1" t="s">
        <v>113</v>
      </c>
    </row>
    <row r="5" s="1" customFormat="1" spans="1:21">
      <c r="A5" s="3">
        <v>17838075885</v>
      </c>
      <c r="B5" s="1" t="s">
        <v>126</v>
      </c>
      <c r="C5" s="1" t="s">
        <v>127</v>
      </c>
      <c r="D5" s="1" t="s">
        <v>128</v>
      </c>
      <c r="E5" s="1" t="s">
        <v>129</v>
      </c>
      <c r="F5" s="1" t="s">
        <v>126</v>
      </c>
      <c r="G5" s="1" t="s">
        <v>102</v>
      </c>
      <c r="H5" s="1" t="s">
        <v>103</v>
      </c>
      <c r="I5" s="1" t="s">
        <v>130</v>
      </c>
      <c r="J5" s="1" t="s">
        <v>30</v>
      </c>
      <c r="K5" s="1" t="s">
        <v>131</v>
      </c>
      <c r="L5" s="1" t="s">
        <v>131</v>
      </c>
      <c r="M5" s="1" t="s">
        <v>106</v>
      </c>
      <c r="N5" s="1" t="s">
        <v>106</v>
      </c>
      <c r="O5" s="1" t="s">
        <v>107</v>
      </c>
      <c r="P5" s="1" t="s">
        <v>108</v>
      </c>
      <c r="Q5" s="1" t="s">
        <v>109</v>
      </c>
      <c r="R5" s="1" t="s">
        <v>132</v>
      </c>
      <c r="S5" s="1" t="s">
        <v>111</v>
      </c>
      <c r="T5" s="1" t="s">
        <v>112</v>
      </c>
      <c r="U5" s="1" t="s">
        <v>113</v>
      </c>
    </row>
    <row r="6" s="1" customFormat="1" spans="1:21">
      <c r="A6" s="3">
        <v>17835458115</v>
      </c>
      <c r="B6" s="1" t="s">
        <v>133</v>
      </c>
      <c r="C6" s="1" t="s">
        <v>134</v>
      </c>
      <c r="D6" s="1" t="s">
        <v>135</v>
      </c>
      <c r="E6" s="1" t="s">
        <v>136</v>
      </c>
      <c r="F6" s="1" t="s">
        <v>98</v>
      </c>
      <c r="G6" s="1" t="s">
        <v>102</v>
      </c>
      <c r="H6" s="1" t="s">
        <v>103</v>
      </c>
      <c r="I6" s="1" t="s">
        <v>107</v>
      </c>
      <c r="J6" s="1" t="s">
        <v>30</v>
      </c>
      <c r="K6" s="1" t="s">
        <v>107</v>
      </c>
      <c r="L6" s="1" t="s">
        <v>107</v>
      </c>
      <c r="M6" s="1" t="s">
        <v>106</v>
      </c>
      <c r="N6" s="1" t="s">
        <v>106</v>
      </c>
      <c r="O6" s="1" t="s">
        <v>107</v>
      </c>
      <c r="P6" s="1" t="s">
        <v>108</v>
      </c>
      <c r="Q6" s="1" t="s">
        <v>109</v>
      </c>
      <c r="R6" s="1" t="s">
        <v>137</v>
      </c>
      <c r="S6" s="1" t="s">
        <v>111</v>
      </c>
      <c r="T6" s="1" t="s">
        <v>112</v>
      </c>
      <c r="U6" s="1" t="s">
        <v>113</v>
      </c>
    </row>
    <row r="7" s="1" customFormat="1" spans="1:21">
      <c r="A7" s="3">
        <v>17827259493</v>
      </c>
      <c r="B7" s="1" t="s">
        <v>138</v>
      </c>
      <c r="C7" s="1" t="s">
        <v>139</v>
      </c>
      <c r="D7" s="1" t="s">
        <v>140</v>
      </c>
      <c r="E7" s="1" t="s">
        <v>141</v>
      </c>
      <c r="F7" s="1" t="s">
        <v>98</v>
      </c>
      <c r="G7" s="1" t="s">
        <v>102</v>
      </c>
      <c r="H7" s="1" t="s">
        <v>103</v>
      </c>
      <c r="I7" s="1" t="s">
        <v>142</v>
      </c>
      <c r="J7" s="1" t="s">
        <v>30</v>
      </c>
      <c r="K7" s="1" t="s">
        <v>143</v>
      </c>
      <c r="L7" s="1" t="s">
        <v>143</v>
      </c>
      <c r="M7" s="1" t="s">
        <v>106</v>
      </c>
      <c r="N7" s="1" t="s">
        <v>106</v>
      </c>
      <c r="O7" s="1" t="s">
        <v>107</v>
      </c>
      <c r="P7" s="1" t="s">
        <v>108</v>
      </c>
      <c r="Q7" s="1" t="s">
        <v>109</v>
      </c>
      <c r="R7" s="1" t="s">
        <v>144</v>
      </c>
      <c r="S7" s="1" t="s">
        <v>111</v>
      </c>
      <c r="T7" s="1" t="s">
        <v>112</v>
      </c>
      <c r="U7" s="1" t="s">
        <v>113</v>
      </c>
    </row>
    <row r="8" s="1" customFormat="1" spans="1:21">
      <c r="A8" s="3">
        <v>17826707995</v>
      </c>
      <c r="B8" s="1" t="s">
        <v>145</v>
      </c>
      <c r="C8" s="1" t="s">
        <v>146</v>
      </c>
      <c r="D8" s="1" t="s">
        <v>147</v>
      </c>
      <c r="E8" s="1" t="s">
        <v>148</v>
      </c>
      <c r="F8" s="1" t="s">
        <v>149</v>
      </c>
      <c r="G8" s="1" t="s">
        <v>102</v>
      </c>
      <c r="H8" s="1" t="s">
        <v>103</v>
      </c>
      <c r="I8" s="1" t="s">
        <v>150</v>
      </c>
      <c r="J8" s="1" t="s">
        <v>30</v>
      </c>
      <c r="K8" s="1" t="s">
        <v>151</v>
      </c>
      <c r="L8" s="1" t="s">
        <v>151</v>
      </c>
      <c r="M8" s="1" t="s">
        <v>106</v>
      </c>
      <c r="N8" s="1" t="s">
        <v>106</v>
      </c>
      <c r="O8" s="1" t="s">
        <v>107</v>
      </c>
      <c r="P8" s="1" t="s">
        <v>108</v>
      </c>
      <c r="Q8" s="1" t="s">
        <v>109</v>
      </c>
      <c r="R8" s="1" t="s">
        <v>152</v>
      </c>
      <c r="S8" s="1" t="s">
        <v>111</v>
      </c>
      <c r="T8" s="1" t="s">
        <v>112</v>
      </c>
      <c r="U8" s="1" t="s">
        <v>113</v>
      </c>
    </row>
    <row r="9" s="1" customFormat="1" spans="1:21">
      <c r="A9" s="3">
        <v>17822942563</v>
      </c>
      <c r="B9" s="1" t="s">
        <v>145</v>
      </c>
      <c r="C9" s="1" t="s">
        <v>153</v>
      </c>
      <c r="D9" s="1" t="s">
        <v>154</v>
      </c>
      <c r="E9" s="1" t="s">
        <v>155</v>
      </c>
      <c r="F9" s="1" t="s">
        <v>98</v>
      </c>
      <c r="G9" s="1" t="s">
        <v>102</v>
      </c>
      <c r="H9" s="1" t="s">
        <v>103</v>
      </c>
      <c r="I9" s="1" t="s">
        <v>156</v>
      </c>
      <c r="J9" s="1" t="s">
        <v>30</v>
      </c>
      <c r="K9" s="1" t="s">
        <v>157</v>
      </c>
      <c r="L9" s="1" t="s">
        <v>157</v>
      </c>
      <c r="M9" s="1" t="s">
        <v>106</v>
      </c>
      <c r="N9" s="1" t="s">
        <v>106</v>
      </c>
      <c r="O9" s="1" t="s">
        <v>107</v>
      </c>
      <c r="P9" s="1" t="s">
        <v>108</v>
      </c>
      <c r="Q9" s="1" t="s">
        <v>109</v>
      </c>
      <c r="R9" s="1" t="s">
        <v>158</v>
      </c>
      <c r="S9" s="1" t="s">
        <v>111</v>
      </c>
      <c r="T9" s="1" t="s">
        <v>112</v>
      </c>
      <c r="U9" s="1" t="s">
        <v>113</v>
      </c>
    </row>
    <row r="10" s="1" customFormat="1" spans="1:21">
      <c r="A10" s="3">
        <v>17799970266</v>
      </c>
      <c r="B10" s="1" t="s">
        <v>159</v>
      </c>
      <c r="C10" s="1" t="s">
        <v>160</v>
      </c>
      <c r="D10" s="1" t="s">
        <v>161</v>
      </c>
      <c r="E10" s="1" t="s">
        <v>162</v>
      </c>
      <c r="F10" s="1" t="s">
        <v>98</v>
      </c>
      <c r="G10" s="1" t="s">
        <v>102</v>
      </c>
      <c r="H10" s="1" t="s">
        <v>103</v>
      </c>
      <c r="I10" s="1" t="s">
        <v>163</v>
      </c>
      <c r="J10" s="1" t="s">
        <v>30</v>
      </c>
      <c r="K10" s="1" t="s">
        <v>164</v>
      </c>
      <c r="L10" s="1" t="s">
        <v>164</v>
      </c>
      <c r="M10" s="1" t="s">
        <v>106</v>
      </c>
      <c r="N10" s="1" t="s">
        <v>106</v>
      </c>
      <c r="O10" s="1" t="s">
        <v>107</v>
      </c>
      <c r="P10" s="1" t="s">
        <v>108</v>
      </c>
      <c r="Q10" s="1" t="s">
        <v>109</v>
      </c>
      <c r="R10" s="1" t="s">
        <v>165</v>
      </c>
      <c r="S10" s="1" t="s">
        <v>111</v>
      </c>
      <c r="T10" s="1" t="s">
        <v>112</v>
      </c>
      <c r="U10" s="1" t="s">
        <v>113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2022-04-29T01:33:52Z</dcterms:created>
  <dcterms:modified xsi:type="dcterms:W3CDTF">2022-04-29T02:04:12Z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92BF70928AFB4705BF3A954170F20959</vt:lpwstr>
  </property>
  <property fmtid="{D5CDD505-2E9C-101B-9397-08002B2CF9AE}" pid="3" name="KSOProductBuildVer">
    <vt:lpwstr>2052-11.1.0.11636</vt:lpwstr>
  </property>
</Properties>
</file>