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  <sheet name="Sheet1" sheetId="9" r:id="rId9"/>
  </sheets>
  <definedNames>
    <definedName name="_xlnm._FilterDatabase" localSheetId="6" hidden="1">对账!$A$1:$L$35</definedName>
  </definedNames>
  <calcPr calcId="144525"/>
</workbook>
</file>

<file path=xl/sharedStrings.xml><?xml version="1.0" encoding="utf-8"?>
<sst xmlns="http://schemas.openxmlformats.org/spreadsheetml/2006/main" count="1713" uniqueCount="400">
  <si>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</si>
  <si>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</si>
  <si>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</si>
  <si>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</si>
  <si>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</si>
  <si>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</si>
  <si>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</si>
  <si>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</si>
  <si>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</si>
  <si>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20220425-20220501</t>
  </si>
  <si>
    <t>广州汇登信息科技有限公司（预付）</t>
  </si>
  <si>
    <t>4368148</t>
  </si>
  <si>
    <t>14681.98</t>
  </si>
  <si>
    <t>-1486.68</t>
  </si>
  <si>
    <t>-1654.00</t>
  </si>
  <si>
    <t>0.00</t>
  </si>
  <si>
    <t>11541.30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</si>
  <si>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</si>
  <si>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</si>
  <si>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</si>
  <si>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</si>
  <si>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</si>
  <si>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</si>
  <si>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</si>
  <si>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</si>
  <si>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</si>
  <si>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</si>
  <si>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</si>
  <si>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</si>
  <si>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</si>
  <si>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</si>
  <si>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</si>
  <si>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</si>
  <si>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4881912772253894548</t>
  </si>
  <si>
    <t>贵阳溪山里酒店</t>
  </si>
  <si>
    <t>贵阳市</t>
  </si>
  <si>
    <t>本期应结</t>
  </si>
  <si>
    <t>2022-04-25~2022-04-26</t>
  </si>
  <si>
    <t>高级大床房</t>
  </si>
  <si>
    <t>高雯雯</t>
  </si>
  <si>
    <t>1</t>
  </si>
  <si>
    <t>底价结算</t>
  </si>
  <si>
    <t>335.63</t>
  </si>
  <si>
    <t>401.63</t>
  </si>
  <si>
    <t>37.37</t>
  </si>
  <si>
    <t>-66.00</t>
  </si>
  <si>
    <t/>
  </si>
  <si>
    <t>178883</t>
  </si>
  <si>
    <t>4881912773994682900</t>
  </si>
  <si>
    <t>高级双床房</t>
  </si>
  <si>
    <t>李雪</t>
  </si>
  <si>
    <t>320.93</t>
  </si>
  <si>
    <t>360.93</t>
  </si>
  <si>
    <t>35.07</t>
  </si>
  <si>
    <t>-40.00</t>
  </si>
  <si>
    <t>4881912772276361856</t>
  </si>
  <si>
    <t>2022-04-25~2022-04-27</t>
  </si>
  <si>
    <t>刘洋</t>
  </si>
  <si>
    <t>2</t>
  </si>
  <si>
    <t>710.84</t>
  </si>
  <si>
    <t>798.84</t>
  </si>
  <si>
    <t>79.16</t>
  </si>
  <si>
    <t>-88.00</t>
  </si>
  <si>
    <t>178880</t>
  </si>
  <si>
    <t>4881912773587345937</t>
  </si>
  <si>
    <t>梅州麓湖山酒店</t>
  </si>
  <si>
    <t>梅州市</t>
  </si>
  <si>
    <t>2022-04-27~2022-04-28</t>
  </si>
  <si>
    <t>豪华大床房</t>
  </si>
  <si>
    <t>李中惠</t>
  </si>
  <si>
    <t>395.00</t>
  </si>
  <si>
    <t>44.00</t>
  </si>
  <si>
    <t>994644</t>
  </si>
  <si>
    <t>4881912781366114963</t>
  </si>
  <si>
    <t>高级精致房</t>
  </si>
  <si>
    <t>郑周华</t>
  </si>
  <si>
    <t>295.94</t>
  </si>
  <si>
    <t>354.94</t>
  </si>
  <si>
    <t>33.06</t>
  </si>
  <si>
    <t>-59.00</t>
  </si>
  <si>
    <t>178931</t>
  </si>
  <si>
    <t>4881912773587109393</t>
  </si>
  <si>
    <t>标准双床房</t>
  </si>
  <si>
    <t>张宁</t>
  </si>
  <si>
    <t>315.00</t>
  </si>
  <si>
    <t>35.00</t>
  </si>
  <si>
    <t>994635</t>
  </si>
  <si>
    <t>4881912782950359376</t>
  </si>
  <si>
    <t>2022-04-28~2022-04-29</t>
  </si>
  <si>
    <t>王迪</t>
  </si>
  <si>
    <t>178939</t>
  </si>
  <si>
    <t>4881912786075045267</t>
  </si>
  <si>
    <t>2022-04-29~2022-04-30</t>
  </si>
  <si>
    <t>曹忠义</t>
  </si>
  <si>
    <t>57.80</t>
  </si>
  <si>
    <t>528.75</t>
  </si>
  <si>
    <t>49.25</t>
  </si>
  <si>
    <t>-49.25</t>
  </si>
  <si>
    <t>-470.95</t>
  </si>
  <si>
    <t>4881912782545950777</t>
  </si>
  <si>
    <t>2022-04-30~2022-05-01</t>
  </si>
  <si>
    <t>熊跃</t>
  </si>
  <si>
    <t>43.90</t>
  </si>
  <si>
    <t>-37.37</t>
  </si>
  <si>
    <t>-357.73</t>
  </si>
  <si>
    <t>178933</t>
  </si>
  <si>
    <t>4881912785205082428</t>
  </si>
  <si>
    <t>周子羽</t>
  </si>
  <si>
    <t>4881912788107251062</t>
  </si>
  <si>
    <t>李元昊</t>
  </si>
  <si>
    <t>178963</t>
  </si>
  <si>
    <t>4881912784711853611</t>
  </si>
  <si>
    <t>李远航</t>
  </si>
  <si>
    <t>178961</t>
  </si>
  <si>
    <t>4881912786681255554</t>
  </si>
  <si>
    <t>李铭哲</t>
  </si>
  <si>
    <t>313.93</t>
  </si>
  <si>
    <t>352.93</t>
  </si>
  <si>
    <t>-39.00</t>
  </si>
  <si>
    <t>4881912785569697654</t>
  </si>
  <si>
    <t>178957</t>
  </si>
  <si>
    <t>4881912784424575379</t>
  </si>
  <si>
    <t>宦宇</t>
  </si>
  <si>
    <t>305.00</t>
  </si>
  <si>
    <t>365.00</t>
  </si>
  <si>
    <t>34.00</t>
  </si>
  <si>
    <t>-60.00</t>
  </si>
  <si>
    <t>178947</t>
  </si>
  <si>
    <t>4881912785538851219</t>
  </si>
  <si>
    <t>罗涵榆</t>
  </si>
  <si>
    <t>441.75</t>
  </si>
  <si>
    <t>-87.00</t>
  </si>
  <si>
    <t>178949</t>
  </si>
  <si>
    <t>4881912786370930038</t>
  </si>
  <si>
    <t>诺桑洲际酒店</t>
  </si>
  <si>
    <t>甘南藏族自治州</t>
  </si>
  <si>
    <t>商务大床房</t>
  </si>
  <si>
    <t>陆凯</t>
  </si>
  <si>
    <t>250.00</t>
  </si>
  <si>
    <t>28.00</t>
  </si>
  <si>
    <t>4881912786981794659</t>
  </si>
  <si>
    <t>商务标间</t>
  </si>
  <si>
    <t>顾文恺</t>
  </si>
  <si>
    <t>275.00</t>
  </si>
  <si>
    <t>30.00</t>
  </si>
  <si>
    <t>-30.00</t>
  </si>
  <si>
    <t>-275.00</t>
  </si>
  <si>
    <t>4881912790657311435</t>
  </si>
  <si>
    <t>李蕊伶</t>
  </si>
  <si>
    <t>4881912790890234316</t>
  </si>
  <si>
    <t>吴有江</t>
  </si>
  <si>
    <t>496.80</t>
  </si>
  <si>
    <t>594.80</t>
  </si>
  <si>
    <t>55.20</t>
  </si>
  <si>
    <t>-98.00</t>
  </si>
  <si>
    <t>4881912789384014937</t>
  </si>
  <si>
    <t>杨旦扎西</t>
  </si>
  <si>
    <t>4881912787635444598</t>
  </si>
  <si>
    <t>张悦</t>
  </si>
  <si>
    <t>4881912783446369607</t>
  </si>
  <si>
    <t>仁青</t>
  </si>
  <si>
    <t>242.00</t>
  </si>
  <si>
    <t>27.00</t>
  </si>
  <si>
    <t>4881912791985329606</t>
  </si>
  <si>
    <t>冯俊杰,罗葱,肖都江,吴凯</t>
  </si>
  <si>
    <t>4</t>
  </si>
  <si>
    <t>1220.00</t>
  </si>
  <si>
    <t>1460.00</t>
  </si>
  <si>
    <t>136.00</t>
  </si>
  <si>
    <t>-240.00</t>
  </si>
  <si>
    <t>000</t>
  </si>
  <si>
    <t>4881912790609148297</t>
  </si>
  <si>
    <t>庄金亮</t>
  </si>
  <si>
    <t>4881912789838175812</t>
  </si>
  <si>
    <t>王龙</t>
  </si>
  <si>
    <t>178995</t>
  </si>
  <si>
    <t>4881912789588056431</t>
  </si>
  <si>
    <t>杨辉</t>
  </si>
  <si>
    <t>4881912790550416674</t>
  </si>
  <si>
    <t>马成龙</t>
  </si>
  <si>
    <t>4881912773139780906</t>
  </si>
  <si>
    <t>洪志勇,肖大荣,易绍木</t>
  </si>
  <si>
    <t>3</t>
  </si>
  <si>
    <t>908.70</t>
  </si>
  <si>
    <t>1088.70</t>
  </si>
  <si>
    <t>99.30</t>
  </si>
  <si>
    <t>-180.00</t>
  </si>
  <si>
    <t>178887</t>
  </si>
  <si>
    <t>4881912789605295990</t>
  </si>
  <si>
    <t>罗仕杰</t>
  </si>
  <si>
    <t>4881912789830013460</t>
  </si>
  <si>
    <t>徐迟</t>
  </si>
  <si>
    <t>178997</t>
  </si>
  <si>
    <t>4881912790614699766</t>
  </si>
  <si>
    <t>梅州客天下艺术家园酒店</t>
  </si>
  <si>
    <t>林风眠艺术主题大床房[（客家小镇表演+爱缘花海+圣人谷）超值热卖]</t>
  </si>
  <si>
    <t>李水泉</t>
  </si>
  <si>
    <t>383.00</t>
  </si>
  <si>
    <t>42.00</t>
  </si>
  <si>
    <t>689002</t>
  </si>
  <si>
    <t>4881912790214455750</t>
  </si>
  <si>
    <t>琉璃</t>
  </si>
  <si>
    <t>4881912787150888966</t>
  </si>
  <si>
    <t>伴山别墅大床房[（客家小镇表演+爱缘花海+圣人谷）超值热卖]</t>
  </si>
  <si>
    <t>王艳芬</t>
  </si>
  <si>
    <t>-42.00</t>
  </si>
  <si>
    <t>-383.00</t>
  </si>
  <si>
    <t>688920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</si>
  <si>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</si>
  <si>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</si>
  <si>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</si>
  <si>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</si>
  <si>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</si>
  <si>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</si>
  <si>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</si>
  <si>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</si>
  <si>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</si>
  <si>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</si>
  <si>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-520.20</t>
  </si>
  <si>
    <t>已确认</t>
  </si>
  <si>
    <t>-395.10</t>
  </si>
  <si>
    <t>-305.00</t>
  </si>
  <si>
    <t>-425.00</t>
  </si>
  <si>
    <t>商家承担优惠</t>
  </si>
  <si>
    <t>活动名称</t>
  </si>
  <si>
    <t>活动ID</t>
  </si>
  <si>
    <t>钻石折扣包给年度新——美团FYX1</t>
  </si>
  <si>
    <t>3_701003721</t>
  </si>
  <si>
    <t>会员价-贵阳溪山里酒店-1591486469-1637119244557</t>
  </si>
  <si>
    <t>3_817556844</t>
  </si>
  <si>
    <t>3_817560604</t>
  </si>
  <si>
    <t>87.00</t>
  </si>
  <si>
    <t>钻石折扣包给外卖会员——FYX1</t>
  </si>
  <si>
    <t>3_754585185</t>
  </si>
  <si>
    <t>66.00</t>
  </si>
  <si>
    <t>新客首单高端酒店红包</t>
  </si>
  <si>
    <t>sx178838VryztuC4gaTJ52</t>
  </si>
  <si>
    <t>Qh178838c0vzadP3ItXS52</t>
  </si>
  <si>
    <t>3_817556845</t>
  </si>
  <si>
    <t>高星-美团-五一冲高-钻石</t>
  </si>
  <si>
    <t>3_834808135</t>
  </si>
  <si>
    <t>【省钱季卡】酒店特惠红包</t>
  </si>
  <si>
    <t>pY179026guvxTuz3sVR139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</si>
  <si>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</si>
  <si>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</si>
  <si>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</si>
  <si>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</si>
  <si>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</si>
  <si>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</si>
  <si>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</si>
  <si>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</si>
  <si>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</si>
  <si>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</si>
  <si>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</si>
  <si>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</si>
  <si>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</si>
  <si>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</si>
  <si>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202204251823410022</t>
  </si>
  <si>
    <t>202204270921020020</t>
  </si>
  <si>
    <t>202204251716240025</t>
  </si>
  <si>
    <t>202204251946020022</t>
  </si>
  <si>
    <t>202204272212330021</t>
  </si>
  <si>
    <t>202204251945310022</t>
  </si>
  <si>
    <t>202204282211370021</t>
  </si>
  <si>
    <t>4881912786075045267此单多收57.8元待退回</t>
  </si>
  <si>
    <t>202204280908300020</t>
  </si>
  <si>
    <t>4881912782545950777此单酒店取消了，收取10%手续费，房集无法更改金额，按照实际收</t>
  </si>
  <si>
    <t>202204292213230022</t>
  </si>
  <si>
    <t>202204292343320022</t>
  </si>
  <si>
    <t>202204292342590022</t>
  </si>
  <si>
    <t>202204291956010022</t>
  </si>
  <si>
    <t>202204292221360022</t>
  </si>
  <si>
    <t>202204291437140025</t>
  </si>
  <si>
    <t>202204291436170020</t>
  </si>
  <si>
    <t>202204291705340022</t>
  </si>
  <si>
    <t>202204302230410022</t>
  </si>
  <si>
    <t>202204302233210022</t>
  </si>
  <si>
    <t>202204301413380020</t>
  </si>
  <si>
    <t>202204300841160020</t>
  </si>
  <si>
    <t>202204282017040021</t>
  </si>
  <si>
    <t>202205011024040025</t>
  </si>
  <si>
    <t>202204302231210022</t>
  </si>
  <si>
    <t>202205011022550025</t>
  </si>
  <si>
    <t>202204302240240022</t>
  </si>
  <si>
    <t>202204302239370022</t>
  </si>
  <si>
    <t>202204252201010022</t>
  </si>
  <si>
    <t>202204302232430022</t>
  </si>
  <si>
    <t>202205011008200021</t>
  </si>
  <si>
    <t>202204301841420022</t>
  </si>
  <si>
    <t>202204302238370022</t>
  </si>
  <si>
    <t>A2205051803433582</t>
  </si>
  <si>
    <t>房集：i220505175828 生成收款11775.23元，实际应该收取11775.23-291.73=11483.5元，因订单4881912782545950777此单酒店取消了，收取10%手续费，房集无法更改金额，按照实际收</t>
  </si>
  <si>
    <t>总计：11541.3元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</si>
  <si>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</si>
  <si>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</si>
  <si>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</si>
  <si>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</si>
  <si>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</si>
  <si>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</si>
  <si>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</si>
  <si>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</si>
  <si>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</si>
  <si>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</si>
  <si>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</si>
  <si>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</si>
  <si>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</si>
  <si>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</si>
  <si>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</si>
  <si>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</si>
  <si>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</si>
  <si>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</si>
  <si>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</si>
  <si>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</si>
  <si>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</si>
  <si>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</si>
  <si>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</si>
  <si>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</si>
  <si>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</si>
  <si>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</si>
  <si>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</si>
  <si>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</si>
  <si>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</si>
  <si>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</si>
  <si>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</si>
  <si>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</si>
  <si>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</si>
  <si>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</si>
  <si>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</si>
  <si>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</si>
  <si>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</si>
  <si>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</si>
  <si>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</si>
  <si>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</si>
  <si>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</si>
  <si>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</si>
  <si>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</si>
  <si>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</si>
  <si>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</si>
  <si>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</si>
  <si>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</si>
  <si>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</si>
  <si>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</si>
  <si>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</si>
  <si>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</si>
  <si>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</si>
  <si>
    <t>业务编号</t>
  </si>
  <si>
    <t>时间</t>
  </si>
  <si>
    <t>结算方式</t>
  </si>
  <si>
    <t>业务类型</t>
  </si>
  <si>
    <t>酒店</t>
  </si>
  <si>
    <t>游客</t>
  </si>
  <si>
    <t>销售单价(RMB)</t>
  </si>
  <si>
    <t>结算金额(RMB)</t>
  </si>
  <si>
    <t>ProjectOrderNo</t>
  </si>
  <si>
    <t>2022-04-25 17:16:24</t>
  </si>
  <si>
    <t>预定日期</t>
  </si>
  <si>
    <t>订单</t>
  </si>
  <si>
    <t>355.42</t>
  </si>
  <si>
    <t>2022-04-25 18:23:41</t>
  </si>
  <si>
    <t>2022-04-25 19:45:32</t>
  </si>
  <si>
    <t>315</t>
  </si>
  <si>
    <t>2022-04-25 19:46:02</t>
  </si>
  <si>
    <t>395</t>
  </si>
  <si>
    <t>2022-04-25 22:01:02</t>
  </si>
  <si>
    <t>洪志勇肖大荣易绍木</t>
  </si>
  <si>
    <t>302.9</t>
  </si>
  <si>
    <t>2022-04-27 09:21:03</t>
  </si>
  <si>
    <t>2022-04-27 22:12:33</t>
  </si>
  <si>
    <t>2022-04-28 09:08:30</t>
  </si>
  <si>
    <t>2022-04-28 20:17:04</t>
  </si>
  <si>
    <t>合作诺桑洲际酒店</t>
  </si>
  <si>
    <t>242</t>
  </si>
  <si>
    <t>2022-04-28 22:11:38</t>
  </si>
  <si>
    <t>2022-04-29 14:36:18</t>
  </si>
  <si>
    <t>2022-04-29 14:37:14</t>
  </si>
  <si>
    <t>305</t>
  </si>
  <si>
    <t>2022-04-29 17:05:35</t>
  </si>
  <si>
    <t>250</t>
  </si>
  <si>
    <t>2022-04-29 19:56:02</t>
  </si>
  <si>
    <t>2022-04-29 22:13:24</t>
  </si>
  <si>
    <t>2022-04-29 22:21:36</t>
  </si>
  <si>
    <t>2022-04-29 23:43:00</t>
  </si>
  <si>
    <t>2022-04-29 23:43:32</t>
  </si>
  <si>
    <t>2022-04-30 08:41:16</t>
  </si>
  <si>
    <t>2022-04-30 14:13:38</t>
  </si>
  <si>
    <t>2022-04-30 18:41:43</t>
  </si>
  <si>
    <t>383</t>
  </si>
  <si>
    <t>2022-04-30 22:30:41</t>
  </si>
  <si>
    <t>2022-04-30 22:31:22</t>
  </si>
  <si>
    <t>2022-04-30 22:32:44</t>
  </si>
  <si>
    <t>2022-04-30 22:33:21</t>
  </si>
  <si>
    <t>496.8</t>
  </si>
  <si>
    <t>2022-04-30 22:38:38</t>
  </si>
  <si>
    <t>2022-04-30 22:39:37</t>
  </si>
  <si>
    <t>2022-04-30 22:40:24</t>
  </si>
  <si>
    <t>2022-05-01 10:08:21</t>
  </si>
  <si>
    <t>2022-05-01 10:22:55</t>
  </si>
  <si>
    <t>2022-05-01 10:24:05</t>
  </si>
  <si>
    <t>冯俊杰罗葱肖都江吴凯</t>
  </si>
  <si>
    <t>合计: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</si>
</sst>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1"/>
      <color indexed="8"/>
      <name val="宋体"/>
      <charset val="134"/>
      <scheme val="minor"/>
    </font>
    <font>
      <sz val="10"/>
      <name val="Arial"/>
      <family val="2"/>
      <charset val="0"/>
    </font>
    <font>
      <sz val="10"/>
      <name val="微软雅黑"/>
      <family val="2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7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NumberFormat="1" applyFont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2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quotePrefix="1">
      <alignment vertical="center"/>
    </xf>
    <xf numFmtId="0" fontId="0" fillId="0" borderId="0" xfId="0" applyFont="1" applyFill="1" quotePrefix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15</v>
      </c>
      <c r="N2" t="s">
        <v>45</v>
      </c>
      <c r="O2" t="s">
        <v>15</v>
      </c>
      <c r="P2" t="s">
        <v>15</v>
      </c>
      <c r="Q2" t="s">
        <v>46</v>
      </c>
      <c r="R2" t="s">
        <v>47</v>
      </c>
      <c r="S2" t="s">
        <v>46</v>
      </c>
    </row>
    <row r="3" spans="1:19">
      <c r="A3" t="s">
        <v>48</v>
      </c>
      <c r="B3" t="s">
        <v>34</v>
      </c>
      <c r="C3" t="s">
        <v>35</v>
      </c>
      <c r="D3" t="s">
        <v>36</v>
      </c>
      <c r="E3" t="s">
        <v>37</v>
      </c>
      <c r="F3" t="s">
        <v>49</v>
      </c>
      <c r="G3" t="s">
        <v>50</v>
      </c>
      <c r="H3" t="s">
        <v>40</v>
      </c>
      <c r="I3" t="s">
        <v>41</v>
      </c>
      <c r="J3" t="s">
        <v>51</v>
      </c>
      <c r="K3" t="s">
        <v>52</v>
      </c>
      <c r="L3" t="s">
        <v>53</v>
      </c>
      <c r="M3" t="s">
        <v>15</v>
      </c>
      <c r="N3" t="s">
        <v>54</v>
      </c>
      <c r="O3" t="s">
        <v>15</v>
      </c>
      <c r="P3" t="s">
        <v>15</v>
      </c>
      <c r="Q3" t="s">
        <v>46</v>
      </c>
      <c r="R3" t="s">
        <v>46</v>
      </c>
      <c r="S3" t="s">
        <v>46</v>
      </c>
    </row>
    <row r="4" spans="1:19">
      <c r="A4" t="s">
        <v>55</v>
      </c>
      <c r="B4" t="s">
        <v>34</v>
      </c>
      <c r="C4" t="s">
        <v>35</v>
      </c>
      <c r="D4" t="s">
        <v>36</v>
      </c>
      <c r="E4" t="s">
        <v>56</v>
      </c>
      <c r="F4" t="s">
        <v>38</v>
      </c>
      <c r="G4" t="s">
        <v>57</v>
      </c>
      <c r="H4" t="s">
        <v>58</v>
      </c>
      <c r="I4" t="s">
        <v>41</v>
      </c>
      <c r="J4" t="s">
        <v>59</v>
      </c>
      <c r="K4" t="s">
        <v>60</v>
      </c>
      <c r="L4" t="s">
        <v>61</v>
      </c>
      <c r="M4" t="s">
        <v>15</v>
      </c>
      <c r="N4" t="s">
        <v>62</v>
      </c>
      <c r="O4" t="s">
        <v>15</v>
      </c>
      <c r="P4" t="s">
        <v>15</v>
      </c>
      <c r="Q4" t="s">
        <v>46</v>
      </c>
      <c r="R4" t="s">
        <v>63</v>
      </c>
      <c r="S4" t="s">
        <v>46</v>
      </c>
    </row>
    <row r="5" spans="1:19">
      <c r="A5" t="s">
        <v>64</v>
      </c>
      <c r="B5" t="s">
        <v>65</v>
      </c>
      <c r="C5" t="s">
        <v>66</v>
      </c>
      <c r="D5" t="s">
        <v>36</v>
      </c>
      <c r="E5" t="s">
        <v>67</v>
      </c>
      <c r="F5" t="s">
        <v>68</v>
      </c>
      <c r="G5" t="s">
        <v>69</v>
      </c>
      <c r="H5" t="s">
        <v>40</v>
      </c>
      <c r="I5" t="s">
        <v>41</v>
      </c>
      <c r="J5" t="s">
        <v>70</v>
      </c>
      <c r="K5" t="s">
        <v>70</v>
      </c>
      <c r="L5" t="s">
        <v>71</v>
      </c>
      <c r="M5" t="s">
        <v>15</v>
      </c>
      <c r="N5" t="s">
        <v>15</v>
      </c>
      <c r="O5" t="s">
        <v>15</v>
      </c>
      <c r="P5" t="s">
        <v>15</v>
      </c>
      <c r="Q5" t="s">
        <v>46</v>
      </c>
      <c r="R5" t="s">
        <v>72</v>
      </c>
      <c r="S5" t="s">
        <v>46</v>
      </c>
    </row>
    <row r="6" spans="1:19">
      <c r="A6" t="s">
        <v>73</v>
      </c>
      <c r="B6" t="s">
        <v>34</v>
      </c>
      <c r="C6" t="s">
        <v>35</v>
      </c>
      <c r="D6" t="s">
        <v>36</v>
      </c>
      <c r="E6" t="s">
        <v>67</v>
      </c>
      <c r="F6" t="s">
        <v>74</v>
      </c>
      <c r="G6" t="s">
        <v>75</v>
      </c>
      <c r="H6" t="s">
        <v>40</v>
      </c>
      <c r="I6" t="s">
        <v>41</v>
      </c>
      <c r="J6" t="s">
        <v>76</v>
      </c>
      <c r="K6" t="s">
        <v>77</v>
      </c>
      <c r="L6" t="s">
        <v>78</v>
      </c>
      <c r="M6" t="s">
        <v>15</v>
      </c>
      <c r="N6" t="s">
        <v>79</v>
      </c>
      <c r="O6" t="s">
        <v>15</v>
      </c>
      <c r="P6" t="s">
        <v>15</v>
      </c>
      <c r="Q6" t="s">
        <v>46</v>
      </c>
      <c r="R6" t="s">
        <v>80</v>
      </c>
      <c r="S6" t="s">
        <v>46</v>
      </c>
    </row>
    <row r="7" spans="1:19">
      <c r="A7" t="s">
        <v>81</v>
      </c>
      <c r="B7" t="s">
        <v>65</v>
      </c>
      <c r="C7" t="s">
        <v>66</v>
      </c>
      <c r="D7" t="s">
        <v>36</v>
      </c>
      <c r="E7" t="s">
        <v>67</v>
      </c>
      <c r="F7" t="s">
        <v>82</v>
      </c>
      <c r="G7" t="s">
        <v>83</v>
      </c>
      <c r="H7" t="s">
        <v>40</v>
      </c>
      <c r="I7" t="s">
        <v>41</v>
      </c>
      <c r="J7" t="s">
        <v>84</v>
      </c>
      <c r="K7" t="s">
        <v>84</v>
      </c>
      <c r="L7" t="s">
        <v>85</v>
      </c>
      <c r="M7" t="s">
        <v>15</v>
      </c>
      <c r="N7" t="s">
        <v>15</v>
      </c>
      <c r="O7" t="s">
        <v>15</v>
      </c>
      <c r="P7" t="s">
        <v>15</v>
      </c>
      <c r="Q7" t="s">
        <v>46</v>
      </c>
      <c r="R7" t="s">
        <v>86</v>
      </c>
      <c r="S7" t="s">
        <v>46</v>
      </c>
    </row>
    <row r="8" spans="1:19">
      <c r="A8" t="s">
        <v>87</v>
      </c>
      <c r="B8" t="s">
        <v>34</v>
      </c>
      <c r="C8" t="s">
        <v>35</v>
      </c>
      <c r="D8" t="s">
        <v>36</v>
      </c>
      <c r="E8" t="s">
        <v>88</v>
      </c>
      <c r="F8" t="s">
        <v>74</v>
      </c>
      <c r="G8" t="s">
        <v>89</v>
      </c>
      <c r="H8" t="s">
        <v>40</v>
      </c>
      <c r="I8" t="s">
        <v>41</v>
      </c>
      <c r="J8" t="s">
        <v>76</v>
      </c>
      <c r="K8" t="s">
        <v>77</v>
      </c>
      <c r="L8" t="s">
        <v>78</v>
      </c>
      <c r="M8" t="s">
        <v>15</v>
      </c>
      <c r="N8" t="s">
        <v>79</v>
      </c>
      <c r="O8" t="s">
        <v>15</v>
      </c>
      <c r="P8" t="s">
        <v>15</v>
      </c>
      <c r="Q8" t="s">
        <v>46</v>
      </c>
      <c r="R8" t="s">
        <v>90</v>
      </c>
      <c r="S8" t="s">
        <v>46</v>
      </c>
    </row>
    <row r="9" spans="1:19">
      <c r="A9" t="s">
        <v>91</v>
      </c>
      <c r="B9" t="s">
        <v>34</v>
      </c>
      <c r="C9" t="s">
        <v>35</v>
      </c>
      <c r="D9" t="s">
        <v>36</v>
      </c>
      <c r="E9" t="s">
        <v>92</v>
      </c>
      <c r="F9" t="s">
        <v>68</v>
      </c>
      <c r="G9" t="s">
        <v>93</v>
      </c>
      <c r="H9" t="s">
        <v>40</v>
      </c>
      <c r="I9" t="s">
        <v>41</v>
      </c>
      <c r="J9" t="s">
        <v>94</v>
      </c>
      <c r="K9" t="s">
        <v>95</v>
      </c>
      <c r="L9" t="s">
        <v>96</v>
      </c>
      <c r="M9" t="s">
        <v>97</v>
      </c>
      <c r="N9" t="s">
        <v>15</v>
      </c>
      <c r="O9" t="s">
        <v>98</v>
      </c>
      <c r="P9" t="s">
        <v>15</v>
      </c>
      <c r="Q9" t="s">
        <v>46</v>
      </c>
      <c r="R9" t="s">
        <v>46</v>
      </c>
      <c r="S9" t="s">
        <v>46</v>
      </c>
    </row>
    <row r="10" spans="1:19">
      <c r="A10" t="s">
        <v>99</v>
      </c>
      <c r="B10" t="s">
        <v>34</v>
      </c>
      <c r="C10" t="s">
        <v>35</v>
      </c>
      <c r="D10" t="s">
        <v>36</v>
      </c>
      <c r="E10" t="s">
        <v>100</v>
      </c>
      <c r="F10" t="s">
        <v>38</v>
      </c>
      <c r="G10" t="s">
        <v>101</v>
      </c>
      <c r="H10" t="s">
        <v>40</v>
      </c>
      <c r="I10" t="s">
        <v>41</v>
      </c>
      <c r="J10" t="s">
        <v>102</v>
      </c>
      <c r="K10" t="s">
        <v>43</v>
      </c>
      <c r="L10" t="s">
        <v>44</v>
      </c>
      <c r="M10" t="s">
        <v>103</v>
      </c>
      <c r="N10" t="s">
        <v>15</v>
      </c>
      <c r="O10" t="s">
        <v>104</v>
      </c>
      <c r="P10" t="s">
        <v>15</v>
      </c>
      <c r="Q10" t="s">
        <v>46</v>
      </c>
      <c r="R10" t="s">
        <v>105</v>
      </c>
      <c r="S10" t="s">
        <v>46</v>
      </c>
    </row>
    <row r="11" spans="1:19">
      <c r="A11" t="s">
        <v>106</v>
      </c>
      <c r="B11" t="s">
        <v>34</v>
      </c>
      <c r="C11" t="s">
        <v>35</v>
      </c>
      <c r="D11" t="s">
        <v>36</v>
      </c>
      <c r="E11" t="s">
        <v>92</v>
      </c>
      <c r="F11" t="s">
        <v>74</v>
      </c>
      <c r="G11" t="s">
        <v>107</v>
      </c>
      <c r="H11" t="s">
        <v>40</v>
      </c>
      <c r="I11" t="s">
        <v>41</v>
      </c>
      <c r="J11" t="s">
        <v>76</v>
      </c>
      <c r="K11" t="s">
        <v>77</v>
      </c>
      <c r="L11" t="s">
        <v>78</v>
      </c>
      <c r="M11" t="s">
        <v>15</v>
      </c>
      <c r="N11" t="s">
        <v>79</v>
      </c>
      <c r="O11" t="s">
        <v>15</v>
      </c>
      <c r="P11" t="s">
        <v>15</v>
      </c>
      <c r="Q11" t="s">
        <v>46</v>
      </c>
      <c r="R11" t="s">
        <v>46</v>
      </c>
      <c r="S11" t="s">
        <v>46</v>
      </c>
    </row>
    <row r="12" spans="1:19">
      <c r="A12" t="s">
        <v>108</v>
      </c>
      <c r="B12" t="s">
        <v>34</v>
      </c>
      <c r="C12" t="s">
        <v>35</v>
      </c>
      <c r="D12" t="s">
        <v>36</v>
      </c>
      <c r="E12" t="s">
        <v>92</v>
      </c>
      <c r="F12" t="s">
        <v>74</v>
      </c>
      <c r="G12" t="s">
        <v>109</v>
      </c>
      <c r="H12" t="s">
        <v>40</v>
      </c>
      <c r="I12" t="s">
        <v>41</v>
      </c>
      <c r="J12" t="s">
        <v>76</v>
      </c>
      <c r="K12" t="s">
        <v>77</v>
      </c>
      <c r="L12" t="s">
        <v>78</v>
      </c>
      <c r="M12" t="s">
        <v>15</v>
      </c>
      <c r="N12" t="s">
        <v>79</v>
      </c>
      <c r="O12" t="s">
        <v>15</v>
      </c>
      <c r="P12" t="s">
        <v>15</v>
      </c>
      <c r="Q12" t="s">
        <v>46</v>
      </c>
      <c r="R12" t="s">
        <v>110</v>
      </c>
      <c r="S12" t="s">
        <v>46</v>
      </c>
    </row>
    <row r="13" spans="1:19">
      <c r="A13" t="s">
        <v>111</v>
      </c>
      <c r="B13" t="s">
        <v>34</v>
      </c>
      <c r="C13" t="s">
        <v>35</v>
      </c>
      <c r="D13" t="s">
        <v>36</v>
      </c>
      <c r="E13" t="s">
        <v>92</v>
      </c>
      <c r="F13" t="s">
        <v>74</v>
      </c>
      <c r="G13" t="s">
        <v>112</v>
      </c>
      <c r="H13" t="s">
        <v>40</v>
      </c>
      <c r="I13" t="s">
        <v>41</v>
      </c>
      <c r="J13" t="s">
        <v>76</v>
      </c>
      <c r="K13" t="s">
        <v>77</v>
      </c>
      <c r="L13" t="s">
        <v>78</v>
      </c>
      <c r="M13" t="s">
        <v>15</v>
      </c>
      <c r="N13" t="s">
        <v>79</v>
      </c>
      <c r="O13" t="s">
        <v>15</v>
      </c>
      <c r="P13" t="s">
        <v>15</v>
      </c>
      <c r="Q13" t="s">
        <v>46</v>
      </c>
      <c r="R13" t="s">
        <v>113</v>
      </c>
      <c r="S13" t="s">
        <v>46</v>
      </c>
    </row>
    <row r="14" spans="1:19">
      <c r="A14" t="s">
        <v>114</v>
      </c>
      <c r="B14" t="s">
        <v>34</v>
      </c>
      <c r="C14" t="s">
        <v>35</v>
      </c>
      <c r="D14" t="s">
        <v>36</v>
      </c>
      <c r="E14" t="s">
        <v>92</v>
      </c>
      <c r="F14" t="s">
        <v>74</v>
      </c>
      <c r="G14" t="s">
        <v>115</v>
      </c>
      <c r="H14" t="s">
        <v>40</v>
      </c>
      <c r="I14" t="s">
        <v>41</v>
      </c>
      <c r="J14" t="s">
        <v>116</v>
      </c>
      <c r="K14" t="s">
        <v>117</v>
      </c>
      <c r="L14" t="s">
        <v>53</v>
      </c>
      <c r="M14" t="s">
        <v>15</v>
      </c>
      <c r="N14" t="s">
        <v>118</v>
      </c>
      <c r="O14" t="s">
        <v>15</v>
      </c>
      <c r="P14" t="s">
        <v>15</v>
      </c>
      <c r="Q14" t="s">
        <v>46</v>
      </c>
      <c r="R14" t="s">
        <v>46</v>
      </c>
      <c r="S14" t="s">
        <v>46</v>
      </c>
    </row>
    <row r="15" spans="1:19">
      <c r="A15" t="s">
        <v>119</v>
      </c>
      <c r="B15" t="s">
        <v>34</v>
      </c>
      <c r="C15" t="s">
        <v>35</v>
      </c>
      <c r="D15" t="s">
        <v>36</v>
      </c>
      <c r="E15" t="s">
        <v>92</v>
      </c>
      <c r="F15" t="s">
        <v>74</v>
      </c>
      <c r="G15" t="s">
        <v>101</v>
      </c>
      <c r="H15" t="s">
        <v>40</v>
      </c>
      <c r="I15" t="s">
        <v>41</v>
      </c>
      <c r="J15" t="s">
        <v>116</v>
      </c>
      <c r="K15" t="s">
        <v>117</v>
      </c>
      <c r="L15" t="s">
        <v>53</v>
      </c>
      <c r="M15" t="s">
        <v>15</v>
      </c>
      <c r="N15" t="s">
        <v>118</v>
      </c>
      <c r="O15" t="s">
        <v>15</v>
      </c>
      <c r="P15" t="s">
        <v>15</v>
      </c>
      <c r="Q15" t="s">
        <v>46</v>
      </c>
      <c r="R15" t="s">
        <v>120</v>
      </c>
      <c r="S15" t="s">
        <v>46</v>
      </c>
    </row>
    <row r="16" spans="1:19">
      <c r="A16" t="s">
        <v>121</v>
      </c>
      <c r="B16" t="s">
        <v>34</v>
      </c>
      <c r="C16" t="s">
        <v>35</v>
      </c>
      <c r="D16" t="s">
        <v>36</v>
      </c>
      <c r="E16" t="s">
        <v>92</v>
      </c>
      <c r="F16" t="s">
        <v>49</v>
      </c>
      <c r="G16" t="s">
        <v>122</v>
      </c>
      <c r="H16" t="s">
        <v>40</v>
      </c>
      <c r="I16" t="s">
        <v>41</v>
      </c>
      <c r="J16" t="s">
        <v>123</v>
      </c>
      <c r="K16" t="s">
        <v>124</v>
      </c>
      <c r="L16" t="s">
        <v>125</v>
      </c>
      <c r="M16" t="s">
        <v>15</v>
      </c>
      <c r="N16" t="s">
        <v>126</v>
      </c>
      <c r="O16" t="s">
        <v>15</v>
      </c>
      <c r="P16" t="s">
        <v>15</v>
      </c>
      <c r="Q16" t="s">
        <v>46</v>
      </c>
      <c r="R16" t="s">
        <v>127</v>
      </c>
      <c r="S16" t="s">
        <v>46</v>
      </c>
    </row>
    <row r="17" spans="1:19">
      <c r="A17" t="s">
        <v>128</v>
      </c>
      <c r="B17" t="s">
        <v>34</v>
      </c>
      <c r="C17" t="s">
        <v>35</v>
      </c>
      <c r="D17" t="s">
        <v>36</v>
      </c>
      <c r="E17" t="s">
        <v>92</v>
      </c>
      <c r="F17" t="s">
        <v>68</v>
      </c>
      <c r="G17" t="s">
        <v>129</v>
      </c>
      <c r="H17" t="s">
        <v>40</v>
      </c>
      <c r="I17" t="s">
        <v>41</v>
      </c>
      <c r="J17" t="s">
        <v>130</v>
      </c>
      <c r="K17" t="s">
        <v>95</v>
      </c>
      <c r="L17" t="s">
        <v>96</v>
      </c>
      <c r="M17" t="s">
        <v>15</v>
      </c>
      <c r="N17" t="s">
        <v>131</v>
      </c>
      <c r="O17" t="s">
        <v>15</v>
      </c>
      <c r="P17" t="s">
        <v>15</v>
      </c>
      <c r="Q17" t="s">
        <v>46</v>
      </c>
      <c r="R17" t="s">
        <v>132</v>
      </c>
      <c r="S17" t="s">
        <v>46</v>
      </c>
    </row>
    <row r="18" spans="1:19">
      <c r="A18" t="s">
        <v>133</v>
      </c>
      <c r="B18" t="s">
        <v>134</v>
      </c>
      <c r="C18" t="s">
        <v>135</v>
      </c>
      <c r="D18" t="s">
        <v>36</v>
      </c>
      <c r="E18" t="s">
        <v>92</v>
      </c>
      <c r="F18" t="s">
        <v>136</v>
      </c>
      <c r="G18" t="s">
        <v>137</v>
      </c>
      <c r="H18" t="s">
        <v>40</v>
      </c>
      <c r="I18" t="s">
        <v>41</v>
      </c>
      <c r="J18" t="s">
        <v>138</v>
      </c>
      <c r="K18" t="s">
        <v>138</v>
      </c>
      <c r="L18" t="s">
        <v>139</v>
      </c>
      <c r="M18" t="s">
        <v>15</v>
      </c>
      <c r="N18" t="s">
        <v>15</v>
      </c>
      <c r="O18" t="s">
        <v>15</v>
      </c>
      <c r="P18" t="s">
        <v>15</v>
      </c>
      <c r="Q18" t="s">
        <v>46</v>
      </c>
      <c r="R18" t="s">
        <v>46</v>
      </c>
      <c r="S18" t="s">
        <v>46</v>
      </c>
    </row>
    <row r="19" spans="1:19">
      <c r="A19" t="s">
        <v>140</v>
      </c>
      <c r="B19" t="s">
        <v>134</v>
      </c>
      <c r="C19" t="s">
        <v>135</v>
      </c>
      <c r="D19" t="s">
        <v>36</v>
      </c>
      <c r="E19" t="s">
        <v>100</v>
      </c>
      <c r="F19" t="s">
        <v>141</v>
      </c>
      <c r="G19" t="s">
        <v>142</v>
      </c>
      <c r="H19" t="s">
        <v>40</v>
      </c>
      <c r="I19" t="s">
        <v>41</v>
      </c>
      <c r="J19" t="s">
        <v>15</v>
      </c>
      <c r="K19" t="s">
        <v>143</v>
      </c>
      <c r="L19" t="s">
        <v>144</v>
      </c>
      <c r="M19" t="s">
        <v>145</v>
      </c>
      <c r="N19" t="s">
        <v>15</v>
      </c>
      <c r="O19" t="s">
        <v>146</v>
      </c>
      <c r="P19" t="s">
        <v>15</v>
      </c>
      <c r="Q19" t="s">
        <v>46</v>
      </c>
      <c r="R19" t="s">
        <v>46</v>
      </c>
      <c r="S19" t="s">
        <v>46</v>
      </c>
    </row>
    <row r="20" spans="1:19">
      <c r="A20" t="s">
        <v>147</v>
      </c>
      <c r="B20" t="s">
        <v>34</v>
      </c>
      <c r="C20" t="s">
        <v>35</v>
      </c>
      <c r="D20" t="s">
        <v>36</v>
      </c>
      <c r="E20" t="s">
        <v>100</v>
      </c>
      <c r="F20" t="s">
        <v>38</v>
      </c>
      <c r="G20" t="s">
        <v>148</v>
      </c>
      <c r="H20" t="s">
        <v>40</v>
      </c>
      <c r="I20" t="s">
        <v>41</v>
      </c>
      <c r="J20" t="s">
        <v>42</v>
      </c>
      <c r="K20" t="s">
        <v>43</v>
      </c>
      <c r="L20" t="s">
        <v>44</v>
      </c>
      <c r="M20" t="s">
        <v>15</v>
      </c>
      <c r="N20" t="s">
        <v>45</v>
      </c>
      <c r="O20" t="s">
        <v>15</v>
      </c>
      <c r="P20" t="s">
        <v>15</v>
      </c>
      <c r="Q20" t="s">
        <v>46</v>
      </c>
      <c r="R20" t="s">
        <v>46</v>
      </c>
      <c r="S20" t="s">
        <v>46</v>
      </c>
    </row>
    <row r="21" spans="1:19">
      <c r="A21" t="s">
        <v>149</v>
      </c>
      <c r="B21" t="s">
        <v>34</v>
      </c>
      <c r="C21" t="s">
        <v>35</v>
      </c>
      <c r="D21" t="s">
        <v>36</v>
      </c>
      <c r="E21" t="s">
        <v>100</v>
      </c>
      <c r="F21" t="s">
        <v>68</v>
      </c>
      <c r="G21" t="s">
        <v>150</v>
      </c>
      <c r="H21" t="s">
        <v>40</v>
      </c>
      <c r="I21" t="s">
        <v>41</v>
      </c>
      <c r="J21" t="s">
        <v>151</v>
      </c>
      <c r="K21" t="s">
        <v>152</v>
      </c>
      <c r="L21" t="s">
        <v>153</v>
      </c>
      <c r="M21" t="s">
        <v>15</v>
      </c>
      <c r="N21" t="s">
        <v>154</v>
      </c>
      <c r="O21" t="s">
        <v>15</v>
      </c>
      <c r="P21" t="s">
        <v>15</v>
      </c>
      <c r="Q21" t="s">
        <v>46</v>
      </c>
      <c r="R21" t="s">
        <v>46</v>
      </c>
      <c r="S21" t="s">
        <v>46</v>
      </c>
    </row>
    <row r="22" spans="1:19">
      <c r="A22" t="s">
        <v>155</v>
      </c>
      <c r="B22" t="s">
        <v>134</v>
      </c>
      <c r="C22" t="s">
        <v>135</v>
      </c>
      <c r="D22" t="s">
        <v>36</v>
      </c>
      <c r="E22" t="s">
        <v>100</v>
      </c>
      <c r="F22" t="s">
        <v>136</v>
      </c>
      <c r="G22" t="s">
        <v>156</v>
      </c>
      <c r="H22" t="s">
        <v>40</v>
      </c>
      <c r="I22" t="s">
        <v>41</v>
      </c>
      <c r="J22" t="s">
        <v>138</v>
      </c>
      <c r="K22" t="s">
        <v>138</v>
      </c>
      <c r="L22" t="s">
        <v>139</v>
      </c>
      <c r="M22" t="s">
        <v>15</v>
      </c>
      <c r="N22" t="s">
        <v>15</v>
      </c>
      <c r="O22" t="s">
        <v>15</v>
      </c>
      <c r="P22" t="s">
        <v>15</v>
      </c>
      <c r="Q22" t="s">
        <v>46</v>
      </c>
      <c r="R22" t="s">
        <v>46</v>
      </c>
      <c r="S22" t="s">
        <v>46</v>
      </c>
    </row>
    <row r="23" spans="1:19">
      <c r="A23" t="s">
        <v>157</v>
      </c>
      <c r="B23" t="s">
        <v>34</v>
      </c>
      <c r="C23" t="s">
        <v>35</v>
      </c>
      <c r="D23" t="s">
        <v>36</v>
      </c>
      <c r="E23" t="s">
        <v>100</v>
      </c>
      <c r="F23" t="s">
        <v>38</v>
      </c>
      <c r="G23" t="s">
        <v>158</v>
      </c>
      <c r="H23" t="s">
        <v>40</v>
      </c>
      <c r="I23" t="s">
        <v>41</v>
      </c>
      <c r="J23" t="s">
        <v>42</v>
      </c>
      <c r="K23" t="s">
        <v>43</v>
      </c>
      <c r="L23" t="s">
        <v>44</v>
      </c>
      <c r="M23" t="s">
        <v>15</v>
      </c>
      <c r="N23" t="s">
        <v>45</v>
      </c>
      <c r="O23" t="s">
        <v>15</v>
      </c>
      <c r="P23" t="s">
        <v>15</v>
      </c>
      <c r="Q23" t="s">
        <v>46</v>
      </c>
      <c r="R23" t="s">
        <v>46</v>
      </c>
      <c r="S23" t="s">
        <v>46</v>
      </c>
    </row>
    <row r="24" spans="1:19">
      <c r="A24" t="s">
        <v>159</v>
      </c>
      <c r="B24" t="s">
        <v>134</v>
      </c>
      <c r="C24" t="s">
        <v>135</v>
      </c>
      <c r="D24" t="s">
        <v>36</v>
      </c>
      <c r="E24" t="s">
        <v>100</v>
      </c>
      <c r="F24" t="s">
        <v>136</v>
      </c>
      <c r="G24" t="s">
        <v>160</v>
      </c>
      <c r="H24" t="s">
        <v>40</v>
      </c>
      <c r="I24" t="s">
        <v>41</v>
      </c>
      <c r="J24" t="s">
        <v>161</v>
      </c>
      <c r="K24" t="s">
        <v>161</v>
      </c>
      <c r="L24" t="s">
        <v>162</v>
      </c>
      <c r="M24" t="s">
        <v>15</v>
      </c>
      <c r="N24" t="s">
        <v>15</v>
      </c>
      <c r="O24" t="s">
        <v>15</v>
      </c>
      <c r="P24" t="s">
        <v>15</v>
      </c>
      <c r="Q24" t="s">
        <v>46</v>
      </c>
      <c r="R24" t="s">
        <v>46</v>
      </c>
      <c r="S24" t="s">
        <v>46</v>
      </c>
    </row>
    <row r="25" spans="1:19">
      <c r="A25" t="s">
        <v>163</v>
      </c>
      <c r="B25" t="s">
        <v>34</v>
      </c>
      <c r="C25" t="s">
        <v>35</v>
      </c>
      <c r="D25" t="s">
        <v>36</v>
      </c>
      <c r="E25" t="s">
        <v>100</v>
      </c>
      <c r="F25" t="s">
        <v>49</v>
      </c>
      <c r="G25" t="s">
        <v>164</v>
      </c>
      <c r="H25" t="s">
        <v>165</v>
      </c>
      <c r="I25" t="s">
        <v>41</v>
      </c>
      <c r="J25" t="s">
        <v>166</v>
      </c>
      <c r="K25" t="s">
        <v>167</v>
      </c>
      <c r="L25" t="s">
        <v>168</v>
      </c>
      <c r="M25" t="s">
        <v>15</v>
      </c>
      <c r="N25" t="s">
        <v>169</v>
      </c>
      <c r="O25" t="s">
        <v>15</v>
      </c>
      <c r="P25" t="s">
        <v>15</v>
      </c>
      <c r="Q25" t="s">
        <v>46</v>
      </c>
      <c r="R25" t="s">
        <v>170</v>
      </c>
      <c r="S25" t="s">
        <v>46</v>
      </c>
    </row>
    <row r="26" spans="1:19">
      <c r="A26" t="s">
        <v>171</v>
      </c>
      <c r="B26" t="s">
        <v>34</v>
      </c>
      <c r="C26" t="s">
        <v>35</v>
      </c>
      <c r="D26" t="s">
        <v>36</v>
      </c>
      <c r="E26" t="s">
        <v>100</v>
      </c>
      <c r="F26" t="s">
        <v>49</v>
      </c>
      <c r="G26" t="s">
        <v>172</v>
      </c>
      <c r="H26" t="s">
        <v>40</v>
      </c>
      <c r="I26" t="s">
        <v>41</v>
      </c>
      <c r="J26" t="s">
        <v>123</v>
      </c>
      <c r="K26" t="s">
        <v>124</v>
      </c>
      <c r="L26" t="s">
        <v>125</v>
      </c>
      <c r="M26" t="s">
        <v>15</v>
      </c>
      <c r="N26" t="s">
        <v>126</v>
      </c>
      <c r="O26" t="s">
        <v>15</v>
      </c>
      <c r="P26" t="s">
        <v>15</v>
      </c>
      <c r="Q26" t="s">
        <v>46</v>
      </c>
      <c r="R26" t="s">
        <v>46</v>
      </c>
      <c r="S26" t="s">
        <v>46</v>
      </c>
    </row>
    <row r="27" spans="1:19">
      <c r="A27" t="s">
        <v>173</v>
      </c>
      <c r="B27" t="s">
        <v>34</v>
      </c>
      <c r="C27" t="s">
        <v>35</v>
      </c>
      <c r="D27" t="s">
        <v>36</v>
      </c>
      <c r="E27" t="s">
        <v>100</v>
      </c>
      <c r="F27" t="s">
        <v>38</v>
      </c>
      <c r="G27" t="s">
        <v>174</v>
      </c>
      <c r="H27" t="s">
        <v>40</v>
      </c>
      <c r="I27" t="s">
        <v>41</v>
      </c>
      <c r="J27" t="s">
        <v>42</v>
      </c>
      <c r="K27" t="s">
        <v>43</v>
      </c>
      <c r="L27" t="s">
        <v>44</v>
      </c>
      <c r="M27" t="s">
        <v>15</v>
      </c>
      <c r="N27" t="s">
        <v>45</v>
      </c>
      <c r="O27" t="s">
        <v>15</v>
      </c>
      <c r="P27" t="s">
        <v>15</v>
      </c>
      <c r="Q27" t="s">
        <v>46</v>
      </c>
      <c r="R27" t="s">
        <v>175</v>
      </c>
      <c r="S27" t="s">
        <v>46</v>
      </c>
    </row>
    <row r="28" spans="1:19">
      <c r="A28" t="s">
        <v>176</v>
      </c>
      <c r="B28" t="s">
        <v>134</v>
      </c>
      <c r="C28" t="s">
        <v>135</v>
      </c>
      <c r="D28" t="s">
        <v>36</v>
      </c>
      <c r="E28" t="s">
        <v>100</v>
      </c>
      <c r="F28" t="s">
        <v>136</v>
      </c>
      <c r="G28" t="s">
        <v>177</v>
      </c>
      <c r="H28" t="s">
        <v>40</v>
      </c>
      <c r="I28" t="s">
        <v>41</v>
      </c>
      <c r="J28" t="s">
        <v>138</v>
      </c>
      <c r="K28" t="s">
        <v>138</v>
      </c>
      <c r="L28" t="s">
        <v>139</v>
      </c>
      <c r="M28" t="s">
        <v>15</v>
      </c>
      <c r="N28" t="s">
        <v>15</v>
      </c>
      <c r="O28" t="s">
        <v>15</v>
      </c>
      <c r="P28" t="s">
        <v>15</v>
      </c>
      <c r="Q28" t="s">
        <v>46</v>
      </c>
      <c r="R28" t="s">
        <v>46</v>
      </c>
      <c r="S28" t="s">
        <v>46</v>
      </c>
    </row>
    <row r="29" spans="1:19">
      <c r="A29" t="s">
        <v>178</v>
      </c>
      <c r="B29" t="s">
        <v>134</v>
      </c>
      <c r="C29" t="s">
        <v>135</v>
      </c>
      <c r="D29" t="s">
        <v>36</v>
      </c>
      <c r="E29" t="s">
        <v>100</v>
      </c>
      <c r="F29" t="s">
        <v>136</v>
      </c>
      <c r="G29" t="s">
        <v>179</v>
      </c>
      <c r="H29" t="s">
        <v>40</v>
      </c>
      <c r="I29" t="s">
        <v>41</v>
      </c>
      <c r="J29" t="s">
        <v>138</v>
      </c>
      <c r="K29" t="s">
        <v>138</v>
      </c>
      <c r="L29" t="s">
        <v>139</v>
      </c>
      <c r="M29" t="s">
        <v>15</v>
      </c>
      <c r="N29" t="s">
        <v>15</v>
      </c>
      <c r="O29" t="s">
        <v>15</v>
      </c>
      <c r="P29" t="s">
        <v>15</v>
      </c>
      <c r="Q29" t="s">
        <v>46</v>
      </c>
      <c r="R29" t="s">
        <v>46</v>
      </c>
      <c r="S29" t="s">
        <v>46</v>
      </c>
    </row>
    <row r="30" spans="1:19">
      <c r="A30" t="s">
        <v>180</v>
      </c>
      <c r="B30" t="s">
        <v>34</v>
      </c>
      <c r="C30" t="s">
        <v>35</v>
      </c>
      <c r="D30" t="s">
        <v>36</v>
      </c>
      <c r="E30" t="s">
        <v>100</v>
      </c>
      <c r="F30" t="s">
        <v>49</v>
      </c>
      <c r="G30" t="s">
        <v>181</v>
      </c>
      <c r="H30" t="s">
        <v>182</v>
      </c>
      <c r="I30" t="s">
        <v>41</v>
      </c>
      <c r="J30" t="s">
        <v>183</v>
      </c>
      <c r="K30" t="s">
        <v>184</v>
      </c>
      <c r="L30" t="s">
        <v>185</v>
      </c>
      <c r="M30" t="s">
        <v>15</v>
      </c>
      <c r="N30" t="s">
        <v>186</v>
      </c>
      <c r="O30" t="s">
        <v>15</v>
      </c>
      <c r="P30" t="s">
        <v>15</v>
      </c>
      <c r="Q30" t="s">
        <v>46</v>
      </c>
      <c r="R30" t="s">
        <v>187</v>
      </c>
      <c r="S30" t="s">
        <v>46</v>
      </c>
    </row>
    <row r="31" spans="1:19">
      <c r="A31" t="s">
        <v>188</v>
      </c>
      <c r="B31" t="s">
        <v>34</v>
      </c>
      <c r="C31" t="s">
        <v>35</v>
      </c>
      <c r="D31" t="s">
        <v>36</v>
      </c>
      <c r="E31" t="s">
        <v>100</v>
      </c>
      <c r="F31" t="s">
        <v>74</v>
      </c>
      <c r="G31" t="s">
        <v>189</v>
      </c>
      <c r="H31" t="s">
        <v>40</v>
      </c>
      <c r="I31" t="s">
        <v>41</v>
      </c>
      <c r="J31" t="s">
        <v>116</v>
      </c>
      <c r="K31" t="s">
        <v>117</v>
      </c>
      <c r="L31" t="s">
        <v>53</v>
      </c>
      <c r="M31" t="s">
        <v>15</v>
      </c>
      <c r="N31" t="s">
        <v>118</v>
      </c>
      <c r="O31" t="s">
        <v>15</v>
      </c>
      <c r="P31" t="s">
        <v>15</v>
      </c>
      <c r="Q31" t="s">
        <v>46</v>
      </c>
      <c r="R31" t="s">
        <v>46</v>
      </c>
      <c r="S31" t="s">
        <v>46</v>
      </c>
    </row>
    <row r="32" spans="1:19">
      <c r="A32" t="s">
        <v>190</v>
      </c>
      <c r="B32" t="s">
        <v>34</v>
      </c>
      <c r="C32" t="s">
        <v>35</v>
      </c>
      <c r="D32" t="s">
        <v>36</v>
      </c>
      <c r="E32" t="s">
        <v>100</v>
      </c>
      <c r="F32" t="s">
        <v>38</v>
      </c>
      <c r="G32" t="s">
        <v>191</v>
      </c>
      <c r="H32" t="s">
        <v>40</v>
      </c>
      <c r="I32" t="s">
        <v>41</v>
      </c>
      <c r="J32" t="s">
        <v>42</v>
      </c>
      <c r="K32" t="s">
        <v>43</v>
      </c>
      <c r="L32" t="s">
        <v>44</v>
      </c>
      <c r="M32" t="s">
        <v>15</v>
      </c>
      <c r="N32" t="s">
        <v>45</v>
      </c>
      <c r="O32" t="s">
        <v>15</v>
      </c>
      <c r="P32" t="s">
        <v>15</v>
      </c>
      <c r="Q32" t="s">
        <v>46</v>
      </c>
      <c r="R32" t="s">
        <v>192</v>
      </c>
      <c r="S32" t="s">
        <v>46</v>
      </c>
    </row>
    <row r="33" spans="1:19">
      <c r="A33" t="s">
        <v>193</v>
      </c>
      <c r="B33" t="s">
        <v>194</v>
      </c>
      <c r="C33" t="s">
        <v>66</v>
      </c>
      <c r="D33" t="s">
        <v>36</v>
      </c>
      <c r="E33" t="s">
        <v>100</v>
      </c>
      <c r="F33" t="s">
        <v>195</v>
      </c>
      <c r="G33" t="s">
        <v>196</v>
      </c>
      <c r="H33" t="s">
        <v>40</v>
      </c>
      <c r="I33" t="s">
        <v>41</v>
      </c>
      <c r="J33" t="s">
        <v>197</v>
      </c>
      <c r="K33" t="s">
        <v>197</v>
      </c>
      <c r="L33" t="s">
        <v>198</v>
      </c>
      <c r="M33" t="s">
        <v>15</v>
      </c>
      <c r="N33" t="s">
        <v>15</v>
      </c>
      <c r="O33" t="s">
        <v>15</v>
      </c>
      <c r="P33" t="s">
        <v>15</v>
      </c>
      <c r="Q33" t="s">
        <v>46</v>
      </c>
      <c r="R33" t="s">
        <v>199</v>
      </c>
      <c r="S33" t="s">
        <v>46</v>
      </c>
    </row>
    <row r="34" spans="1:19">
      <c r="A34" t="s">
        <v>200</v>
      </c>
      <c r="B34" t="s">
        <v>34</v>
      </c>
      <c r="C34" t="s">
        <v>35</v>
      </c>
      <c r="D34" t="s">
        <v>36</v>
      </c>
      <c r="E34" t="s">
        <v>100</v>
      </c>
      <c r="F34" t="s">
        <v>74</v>
      </c>
      <c r="G34" t="s">
        <v>201</v>
      </c>
      <c r="H34" t="s">
        <v>40</v>
      </c>
      <c r="I34" t="s">
        <v>41</v>
      </c>
      <c r="J34" t="s">
        <v>76</v>
      </c>
      <c r="K34" t="s">
        <v>77</v>
      </c>
      <c r="L34" t="s">
        <v>78</v>
      </c>
      <c r="M34" t="s">
        <v>15</v>
      </c>
      <c r="N34" t="s">
        <v>79</v>
      </c>
      <c r="O34" t="s">
        <v>15</v>
      </c>
      <c r="P34" t="s">
        <v>15</v>
      </c>
      <c r="Q34" t="s">
        <v>46</v>
      </c>
      <c r="R34" t="s">
        <v>46</v>
      </c>
      <c r="S34" t="s">
        <v>46</v>
      </c>
    </row>
    <row r="35" spans="1:19">
      <c r="A35" t="s">
        <v>202</v>
      </c>
      <c r="B35" t="s">
        <v>194</v>
      </c>
      <c r="C35" t="s">
        <v>66</v>
      </c>
      <c r="D35" t="s">
        <v>36</v>
      </c>
      <c r="E35" t="s">
        <v>100</v>
      </c>
      <c r="F35" t="s">
        <v>203</v>
      </c>
      <c r="G35" t="s">
        <v>204</v>
      </c>
      <c r="H35" t="s">
        <v>40</v>
      </c>
      <c r="I35" t="s">
        <v>41</v>
      </c>
      <c r="J35" t="s">
        <v>15</v>
      </c>
      <c r="K35" t="s">
        <v>197</v>
      </c>
      <c r="L35" t="s">
        <v>198</v>
      </c>
      <c r="M35" t="s">
        <v>205</v>
      </c>
      <c r="N35" t="s">
        <v>15</v>
      </c>
      <c r="O35" t="s">
        <v>206</v>
      </c>
      <c r="P35" t="s">
        <v>15</v>
      </c>
      <c r="Q35" t="s">
        <v>46</v>
      </c>
      <c r="R35" t="s">
        <v>207</v>
      </c>
      <c r="S35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workbookViewId="0">
      <selection activeCell="A1" sqref="A1"/>
    </sheetView>
  </sheetViews>
  <sheetFormatPr defaultColWidth="9" defaultRowHeight="13.5" outlineLevelRow="4"/>
  <sheetData>
    <row r="1" spans="1:18">
      <c r="A1" t="s">
        <v>18</v>
      </c>
      <c r="B1" t="s">
        <v>19</v>
      </c>
      <c r="C1" t="s">
        <v>208</v>
      </c>
      <c r="D1" t="s">
        <v>209</v>
      </c>
      <c r="E1" t="s">
        <v>21</v>
      </c>
      <c r="F1" t="s">
        <v>22</v>
      </c>
      <c r="G1" t="s">
        <v>23</v>
      </c>
      <c r="H1" t="s">
        <v>210</v>
      </c>
      <c r="I1" t="s">
        <v>25</v>
      </c>
      <c r="J1" t="s">
        <v>211</v>
      </c>
      <c r="K1" t="s">
        <v>212</v>
      </c>
      <c r="L1" t="s">
        <v>213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214</v>
      </c>
    </row>
    <row r="2" spans="1:18">
      <c r="A2" t="s">
        <v>34</v>
      </c>
      <c r="B2" t="s">
        <v>46</v>
      </c>
      <c r="C2" t="s">
        <v>91</v>
      </c>
      <c r="D2" t="s">
        <v>215</v>
      </c>
      <c r="E2" t="s">
        <v>92</v>
      </c>
      <c r="F2" t="s">
        <v>68</v>
      </c>
      <c r="G2" t="s">
        <v>93</v>
      </c>
      <c r="H2" t="s">
        <v>40</v>
      </c>
      <c r="I2" t="s">
        <v>41</v>
      </c>
      <c r="J2" t="s">
        <v>216</v>
      </c>
      <c r="K2" t="s">
        <v>217</v>
      </c>
      <c r="L2" t="s">
        <v>218</v>
      </c>
      <c r="M2" t="s">
        <v>97</v>
      </c>
      <c r="N2" t="s">
        <v>98</v>
      </c>
      <c r="O2" t="s">
        <v>46</v>
      </c>
      <c r="P2" t="s">
        <v>46</v>
      </c>
      <c r="Q2" t="s">
        <v>46</v>
      </c>
      <c r="R2" t="s">
        <v>219</v>
      </c>
    </row>
    <row r="3" spans="1:18">
      <c r="A3" t="s">
        <v>34</v>
      </c>
      <c r="B3" t="s">
        <v>46</v>
      </c>
      <c r="C3" t="s">
        <v>99</v>
      </c>
      <c r="D3" t="s">
        <v>215</v>
      </c>
      <c r="E3" t="s">
        <v>100</v>
      </c>
      <c r="F3" t="s">
        <v>38</v>
      </c>
      <c r="G3" t="s">
        <v>101</v>
      </c>
      <c r="H3" t="s">
        <v>40</v>
      </c>
      <c r="I3" t="s">
        <v>41</v>
      </c>
      <c r="J3" t="s">
        <v>216</v>
      </c>
      <c r="K3" t="s">
        <v>217</v>
      </c>
      <c r="L3" t="s">
        <v>220</v>
      </c>
      <c r="M3" t="s">
        <v>103</v>
      </c>
      <c r="N3" t="s">
        <v>104</v>
      </c>
      <c r="O3" t="s">
        <v>46</v>
      </c>
      <c r="P3" t="s">
        <v>105</v>
      </c>
      <c r="Q3" t="s">
        <v>46</v>
      </c>
      <c r="R3" t="s">
        <v>219</v>
      </c>
    </row>
    <row r="4" spans="1:18">
      <c r="A4" t="s">
        <v>134</v>
      </c>
      <c r="B4" t="s">
        <v>46</v>
      </c>
      <c r="C4" t="s">
        <v>140</v>
      </c>
      <c r="D4" t="s">
        <v>215</v>
      </c>
      <c r="E4" t="s">
        <v>100</v>
      </c>
      <c r="F4" t="s">
        <v>141</v>
      </c>
      <c r="G4" t="s">
        <v>142</v>
      </c>
      <c r="H4" t="s">
        <v>40</v>
      </c>
      <c r="I4" t="s">
        <v>41</v>
      </c>
      <c r="J4" t="s">
        <v>216</v>
      </c>
      <c r="K4" t="s">
        <v>217</v>
      </c>
      <c r="L4" t="s">
        <v>221</v>
      </c>
      <c r="M4" t="s">
        <v>145</v>
      </c>
      <c r="N4" t="s">
        <v>146</v>
      </c>
      <c r="O4" t="s">
        <v>46</v>
      </c>
      <c r="P4" t="s">
        <v>46</v>
      </c>
      <c r="Q4" t="s">
        <v>46</v>
      </c>
      <c r="R4" t="s">
        <v>219</v>
      </c>
    </row>
    <row r="5" spans="1:18">
      <c r="A5" t="s">
        <v>194</v>
      </c>
      <c r="B5" t="s">
        <v>46</v>
      </c>
      <c r="C5" t="s">
        <v>202</v>
      </c>
      <c r="D5" t="s">
        <v>215</v>
      </c>
      <c r="E5" t="s">
        <v>100</v>
      </c>
      <c r="F5" t="s">
        <v>203</v>
      </c>
      <c r="G5" t="s">
        <v>204</v>
      </c>
      <c r="H5" t="s">
        <v>40</v>
      </c>
      <c r="I5" t="s">
        <v>41</v>
      </c>
      <c r="J5" t="s">
        <v>216</v>
      </c>
      <c r="K5" t="s">
        <v>217</v>
      </c>
      <c r="L5" t="s">
        <v>222</v>
      </c>
      <c r="M5" t="s">
        <v>205</v>
      </c>
      <c r="N5" t="s">
        <v>206</v>
      </c>
      <c r="O5" t="s">
        <v>46</v>
      </c>
      <c r="P5" t="s">
        <v>207</v>
      </c>
      <c r="Q5" t="s">
        <v>46</v>
      </c>
      <c r="R5" t="s">
        <v>219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workbookViewId="0">
      <selection activeCell="A1" sqref="A1"/>
    </sheetView>
  </sheetViews>
  <sheetFormatPr defaultColWidth="9" defaultRowHeight="13.5"/>
  <sheetData>
    <row r="1" spans="1:15">
      <c r="A1" t="s">
        <v>18</v>
      </c>
      <c r="B1" t="s">
        <v>19</v>
      </c>
      <c r="C1" t="s">
        <v>208</v>
      </c>
      <c r="D1" t="s">
        <v>209</v>
      </c>
      <c r="E1" t="s">
        <v>21</v>
      </c>
      <c r="F1" t="s">
        <v>22</v>
      </c>
      <c r="G1" t="s">
        <v>23</v>
      </c>
      <c r="H1" t="s">
        <v>25</v>
      </c>
      <c r="I1" t="s">
        <v>223</v>
      </c>
      <c r="J1" t="s">
        <v>224</v>
      </c>
      <c r="K1" t="s">
        <v>225</v>
      </c>
      <c r="L1" t="s">
        <v>30</v>
      </c>
      <c r="M1" t="s">
        <v>31</v>
      </c>
      <c r="N1" t="s">
        <v>32</v>
      </c>
      <c r="O1" t="s">
        <v>214</v>
      </c>
    </row>
    <row r="2" spans="1:15">
      <c r="A2" t="s">
        <v>34</v>
      </c>
      <c r="B2" t="s">
        <v>46</v>
      </c>
      <c r="C2" t="s">
        <v>33</v>
      </c>
      <c r="D2" t="s">
        <v>215</v>
      </c>
      <c r="E2" t="s">
        <v>37</v>
      </c>
      <c r="F2" t="s">
        <v>38</v>
      </c>
      <c r="G2" t="s">
        <v>39</v>
      </c>
      <c r="H2" t="s">
        <v>46</v>
      </c>
      <c r="I2" t="s">
        <v>45</v>
      </c>
      <c r="J2" t="s">
        <v>226</v>
      </c>
      <c r="K2" t="s">
        <v>227</v>
      </c>
      <c r="L2" t="s">
        <v>46</v>
      </c>
      <c r="M2" t="s">
        <v>47</v>
      </c>
      <c r="N2" t="s">
        <v>46</v>
      </c>
      <c r="O2" t="s">
        <v>219</v>
      </c>
    </row>
    <row r="3" spans="1:15">
      <c r="A3" t="s">
        <v>34</v>
      </c>
      <c r="B3" t="s">
        <v>46</v>
      </c>
      <c r="C3" t="s">
        <v>48</v>
      </c>
      <c r="D3" t="s">
        <v>215</v>
      </c>
      <c r="E3" t="s">
        <v>37</v>
      </c>
      <c r="F3" t="s">
        <v>49</v>
      </c>
      <c r="G3" t="s">
        <v>50</v>
      </c>
      <c r="H3" t="s">
        <v>46</v>
      </c>
      <c r="I3" t="s">
        <v>54</v>
      </c>
      <c r="J3" t="s">
        <v>228</v>
      </c>
      <c r="K3" t="s">
        <v>229</v>
      </c>
      <c r="L3" t="s">
        <v>46</v>
      </c>
      <c r="M3" t="s">
        <v>46</v>
      </c>
      <c r="N3" t="s">
        <v>46</v>
      </c>
      <c r="O3" t="s">
        <v>219</v>
      </c>
    </row>
    <row r="4" spans="1:15">
      <c r="A4" t="s">
        <v>34</v>
      </c>
      <c r="B4" t="s">
        <v>46</v>
      </c>
      <c r="C4" t="s">
        <v>55</v>
      </c>
      <c r="D4" t="s">
        <v>215</v>
      </c>
      <c r="E4" t="s">
        <v>56</v>
      </c>
      <c r="F4" t="s">
        <v>38</v>
      </c>
      <c r="G4" t="s">
        <v>57</v>
      </c>
      <c r="H4" t="s">
        <v>46</v>
      </c>
      <c r="I4" t="s">
        <v>62</v>
      </c>
      <c r="J4" t="s">
        <v>228</v>
      </c>
      <c r="K4" t="s">
        <v>229</v>
      </c>
      <c r="L4" t="s">
        <v>46</v>
      </c>
      <c r="M4" t="s">
        <v>63</v>
      </c>
      <c r="N4" t="s">
        <v>46</v>
      </c>
      <c r="O4" t="s">
        <v>219</v>
      </c>
    </row>
    <row r="5" spans="1:15">
      <c r="A5" t="s">
        <v>34</v>
      </c>
      <c r="B5" t="s">
        <v>46</v>
      </c>
      <c r="C5" t="s">
        <v>73</v>
      </c>
      <c r="D5" t="s">
        <v>215</v>
      </c>
      <c r="E5" t="s">
        <v>67</v>
      </c>
      <c r="F5" t="s">
        <v>74</v>
      </c>
      <c r="G5" t="s">
        <v>75</v>
      </c>
      <c r="H5" t="s">
        <v>46</v>
      </c>
      <c r="I5" t="s">
        <v>79</v>
      </c>
      <c r="J5" t="s">
        <v>226</v>
      </c>
      <c r="K5" t="s">
        <v>227</v>
      </c>
      <c r="L5" t="s">
        <v>46</v>
      </c>
      <c r="M5" t="s">
        <v>80</v>
      </c>
      <c r="N5" t="s">
        <v>46</v>
      </c>
      <c r="O5" t="s">
        <v>219</v>
      </c>
    </row>
    <row r="6" spans="1:15">
      <c r="A6" t="s">
        <v>34</v>
      </c>
      <c r="B6" t="s">
        <v>46</v>
      </c>
      <c r="C6" t="s">
        <v>87</v>
      </c>
      <c r="D6" t="s">
        <v>215</v>
      </c>
      <c r="E6" t="s">
        <v>88</v>
      </c>
      <c r="F6" t="s">
        <v>74</v>
      </c>
      <c r="G6" t="s">
        <v>89</v>
      </c>
      <c r="H6" t="s">
        <v>46</v>
      </c>
      <c r="I6" t="s">
        <v>79</v>
      </c>
      <c r="J6" t="s">
        <v>228</v>
      </c>
      <c r="K6" t="s">
        <v>230</v>
      </c>
      <c r="L6" t="s">
        <v>46</v>
      </c>
      <c r="M6" t="s">
        <v>90</v>
      </c>
      <c r="N6" t="s">
        <v>46</v>
      </c>
      <c r="O6" t="s">
        <v>219</v>
      </c>
    </row>
    <row r="7" spans="1:15">
      <c r="A7" t="s">
        <v>34</v>
      </c>
      <c r="B7" t="s">
        <v>46</v>
      </c>
      <c r="C7" t="s">
        <v>91</v>
      </c>
      <c r="D7" t="s">
        <v>215</v>
      </c>
      <c r="E7" t="s">
        <v>92</v>
      </c>
      <c r="F7" t="s">
        <v>68</v>
      </c>
      <c r="G7" t="s">
        <v>93</v>
      </c>
      <c r="H7" t="s">
        <v>46</v>
      </c>
      <c r="I7" t="s">
        <v>231</v>
      </c>
      <c r="J7" t="s">
        <v>228</v>
      </c>
      <c r="K7" t="s">
        <v>230</v>
      </c>
      <c r="L7" t="s">
        <v>46</v>
      </c>
      <c r="M7" t="s">
        <v>46</v>
      </c>
      <c r="N7" t="s">
        <v>46</v>
      </c>
      <c r="O7" t="s">
        <v>219</v>
      </c>
    </row>
    <row r="8" spans="1:15">
      <c r="A8" t="s">
        <v>34</v>
      </c>
      <c r="B8" t="s">
        <v>46</v>
      </c>
      <c r="C8" t="s">
        <v>91</v>
      </c>
      <c r="D8" t="s">
        <v>215</v>
      </c>
      <c r="E8" t="s">
        <v>92</v>
      </c>
      <c r="F8" t="s">
        <v>68</v>
      </c>
      <c r="G8" t="s">
        <v>93</v>
      </c>
      <c r="H8" t="s">
        <v>46</v>
      </c>
      <c r="I8" t="s">
        <v>131</v>
      </c>
      <c r="J8" t="s">
        <v>228</v>
      </c>
      <c r="K8" t="s">
        <v>230</v>
      </c>
      <c r="L8" t="s">
        <v>46</v>
      </c>
      <c r="M8" t="s">
        <v>46</v>
      </c>
      <c r="N8" t="s">
        <v>46</v>
      </c>
      <c r="O8" t="s">
        <v>219</v>
      </c>
    </row>
    <row r="9" spans="1:15">
      <c r="A9" t="s">
        <v>34</v>
      </c>
      <c r="B9" t="s">
        <v>46</v>
      </c>
      <c r="C9" t="s">
        <v>99</v>
      </c>
      <c r="D9" t="s">
        <v>215</v>
      </c>
      <c r="E9" t="s">
        <v>100</v>
      </c>
      <c r="F9" t="s">
        <v>38</v>
      </c>
      <c r="G9" t="s">
        <v>101</v>
      </c>
      <c r="H9" t="s">
        <v>46</v>
      </c>
      <c r="I9" t="s">
        <v>45</v>
      </c>
      <c r="J9" t="s">
        <v>232</v>
      </c>
      <c r="K9" t="s">
        <v>233</v>
      </c>
      <c r="L9" t="s">
        <v>46</v>
      </c>
      <c r="M9" t="s">
        <v>105</v>
      </c>
      <c r="N9" t="s">
        <v>46</v>
      </c>
      <c r="O9" t="s">
        <v>219</v>
      </c>
    </row>
    <row r="10" spans="1:15">
      <c r="A10" t="s">
        <v>34</v>
      </c>
      <c r="B10" t="s">
        <v>46</v>
      </c>
      <c r="C10" t="s">
        <v>99</v>
      </c>
      <c r="D10" t="s">
        <v>215</v>
      </c>
      <c r="E10" t="s">
        <v>100</v>
      </c>
      <c r="F10" t="s">
        <v>38</v>
      </c>
      <c r="G10" t="s">
        <v>101</v>
      </c>
      <c r="H10" t="s">
        <v>46</v>
      </c>
      <c r="I10" t="s">
        <v>234</v>
      </c>
      <c r="J10" t="s">
        <v>232</v>
      </c>
      <c r="K10" t="s">
        <v>233</v>
      </c>
      <c r="L10" t="s">
        <v>46</v>
      </c>
      <c r="M10" t="s">
        <v>105</v>
      </c>
      <c r="N10" t="s">
        <v>46</v>
      </c>
      <c r="O10" t="s">
        <v>219</v>
      </c>
    </row>
    <row r="11" spans="1:15">
      <c r="A11" t="s">
        <v>34</v>
      </c>
      <c r="B11" t="s">
        <v>46</v>
      </c>
      <c r="C11" t="s">
        <v>106</v>
      </c>
      <c r="D11" t="s">
        <v>215</v>
      </c>
      <c r="E11" t="s">
        <v>92</v>
      </c>
      <c r="F11" t="s">
        <v>74</v>
      </c>
      <c r="G11" t="s">
        <v>107</v>
      </c>
      <c r="H11" t="s">
        <v>46</v>
      </c>
      <c r="I11" t="s">
        <v>79</v>
      </c>
      <c r="J11" t="s">
        <v>232</v>
      </c>
      <c r="K11" t="s">
        <v>233</v>
      </c>
      <c r="L11" t="s">
        <v>46</v>
      </c>
      <c r="M11" t="s">
        <v>46</v>
      </c>
      <c r="N11" t="s">
        <v>46</v>
      </c>
      <c r="O11" t="s">
        <v>219</v>
      </c>
    </row>
    <row r="12" spans="1:15">
      <c r="A12" t="s">
        <v>34</v>
      </c>
      <c r="B12" t="s">
        <v>46</v>
      </c>
      <c r="C12" t="s">
        <v>108</v>
      </c>
      <c r="D12" t="s">
        <v>215</v>
      </c>
      <c r="E12" t="s">
        <v>92</v>
      </c>
      <c r="F12" t="s">
        <v>74</v>
      </c>
      <c r="G12" t="s">
        <v>109</v>
      </c>
      <c r="H12" t="s">
        <v>46</v>
      </c>
      <c r="I12" t="s">
        <v>15</v>
      </c>
      <c r="J12" t="s">
        <v>235</v>
      </c>
      <c r="K12" t="s">
        <v>236</v>
      </c>
      <c r="L12" t="s">
        <v>46</v>
      </c>
      <c r="M12" t="s">
        <v>110</v>
      </c>
      <c r="N12" t="s">
        <v>46</v>
      </c>
      <c r="O12" t="s">
        <v>219</v>
      </c>
    </row>
    <row r="13" spans="1:15">
      <c r="A13" t="s">
        <v>34</v>
      </c>
      <c r="B13" t="s">
        <v>46</v>
      </c>
      <c r="C13" t="s">
        <v>108</v>
      </c>
      <c r="D13" t="s">
        <v>215</v>
      </c>
      <c r="E13" t="s">
        <v>92</v>
      </c>
      <c r="F13" t="s">
        <v>74</v>
      </c>
      <c r="G13" t="s">
        <v>109</v>
      </c>
      <c r="H13" t="s">
        <v>46</v>
      </c>
      <c r="I13" t="s">
        <v>79</v>
      </c>
      <c r="J13" t="s">
        <v>226</v>
      </c>
      <c r="K13" t="s">
        <v>227</v>
      </c>
      <c r="L13" t="s">
        <v>46</v>
      </c>
      <c r="M13" t="s">
        <v>110</v>
      </c>
      <c r="N13" t="s">
        <v>46</v>
      </c>
      <c r="O13" t="s">
        <v>219</v>
      </c>
    </row>
    <row r="14" spans="1:15">
      <c r="A14" t="s">
        <v>34</v>
      </c>
      <c r="B14" t="s">
        <v>46</v>
      </c>
      <c r="C14" t="s">
        <v>111</v>
      </c>
      <c r="D14" t="s">
        <v>215</v>
      </c>
      <c r="E14" t="s">
        <v>92</v>
      </c>
      <c r="F14" t="s">
        <v>74</v>
      </c>
      <c r="G14" t="s">
        <v>112</v>
      </c>
      <c r="H14" t="s">
        <v>46</v>
      </c>
      <c r="I14" t="s">
        <v>15</v>
      </c>
      <c r="J14" t="s">
        <v>235</v>
      </c>
      <c r="K14" t="s">
        <v>237</v>
      </c>
      <c r="L14" t="s">
        <v>46</v>
      </c>
      <c r="M14" t="s">
        <v>113</v>
      </c>
      <c r="N14" t="s">
        <v>46</v>
      </c>
      <c r="O14" t="s">
        <v>219</v>
      </c>
    </row>
    <row r="15" spans="1:15">
      <c r="A15" t="s">
        <v>34</v>
      </c>
      <c r="B15" t="s">
        <v>46</v>
      </c>
      <c r="C15" t="s">
        <v>111</v>
      </c>
      <c r="D15" t="s">
        <v>215</v>
      </c>
      <c r="E15" t="s">
        <v>92</v>
      </c>
      <c r="F15" t="s">
        <v>74</v>
      </c>
      <c r="G15" t="s">
        <v>112</v>
      </c>
      <c r="H15" t="s">
        <v>46</v>
      </c>
      <c r="I15" t="s">
        <v>79</v>
      </c>
      <c r="J15" t="s">
        <v>226</v>
      </c>
      <c r="K15" t="s">
        <v>227</v>
      </c>
      <c r="L15" t="s">
        <v>46</v>
      </c>
      <c r="M15" t="s">
        <v>113</v>
      </c>
      <c r="N15" t="s">
        <v>46</v>
      </c>
      <c r="O15" t="s">
        <v>219</v>
      </c>
    </row>
    <row r="16" spans="1:15">
      <c r="A16" t="s">
        <v>34</v>
      </c>
      <c r="B16" t="s">
        <v>46</v>
      </c>
      <c r="C16" t="s">
        <v>114</v>
      </c>
      <c r="D16" t="s">
        <v>215</v>
      </c>
      <c r="E16" t="s">
        <v>92</v>
      </c>
      <c r="F16" t="s">
        <v>74</v>
      </c>
      <c r="G16" t="s">
        <v>115</v>
      </c>
      <c r="H16" t="s">
        <v>46</v>
      </c>
      <c r="I16" t="s">
        <v>118</v>
      </c>
      <c r="J16" t="s">
        <v>228</v>
      </c>
      <c r="K16" t="s">
        <v>238</v>
      </c>
      <c r="L16" t="s">
        <v>46</v>
      </c>
      <c r="M16" t="s">
        <v>46</v>
      </c>
      <c r="N16" t="s">
        <v>46</v>
      </c>
      <c r="O16" t="s">
        <v>219</v>
      </c>
    </row>
    <row r="17" spans="1:15">
      <c r="A17" t="s">
        <v>34</v>
      </c>
      <c r="B17" t="s">
        <v>46</v>
      </c>
      <c r="C17" t="s">
        <v>119</v>
      </c>
      <c r="D17" t="s">
        <v>215</v>
      </c>
      <c r="E17" t="s">
        <v>92</v>
      </c>
      <c r="F17" t="s">
        <v>74</v>
      </c>
      <c r="G17" t="s">
        <v>101</v>
      </c>
      <c r="H17" t="s">
        <v>46</v>
      </c>
      <c r="I17" t="s">
        <v>118</v>
      </c>
      <c r="J17" t="s">
        <v>228</v>
      </c>
      <c r="K17" t="s">
        <v>238</v>
      </c>
      <c r="L17" t="s">
        <v>46</v>
      </c>
      <c r="M17" t="s">
        <v>120</v>
      </c>
      <c r="N17" t="s">
        <v>46</v>
      </c>
      <c r="O17" t="s">
        <v>219</v>
      </c>
    </row>
    <row r="18" spans="1:15">
      <c r="A18" t="s">
        <v>34</v>
      </c>
      <c r="B18" t="s">
        <v>46</v>
      </c>
      <c r="C18" t="s">
        <v>121</v>
      </c>
      <c r="D18" t="s">
        <v>215</v>
      </c>
      <c r="E18" t="s">
        <v>92</v>
      </c>
      <c r="F18" t="s">
        <v>49</v>
      </c>
      <c r="G18" t="s">
        <v>122</v>
      </c>
      <c r="H18" t="s">
        <v>46</v>
      </c>
      <c r="I18" t="s">
        <v>126</v>
      </c>
      <c r="J18" t="s">
        <v>228</v>
      </c>
      <c r="K18" t="s">
        <v>230</v>
      </c>
      <c r="L18" t="s">
        <v>46</v>
      </c>
      <c r="M18" t="s">
        <v>127</v>
      </c>
      <c r="N18" t="s">
        <v>46</v>
      </c>
      <c r="O18" t="s">
        <v>219</v>
      </c>
    </row>
    <row r="19" spans="1:15">
      <c r="A19" t="s">
        <v>34</v>
      </c>
      <c r="B19" t="s">
        <v>46</v>
      </c>
      <c r="C19" t="s">
        <v>128</v>
      </c>
      <c r="D19" t="s">
        <v>215</v>
      </c>
      <c r="E19" t="s">
        <v>92</v>
      </c>
      <c r="F19" t="s">
        <v>68</v>
      </c>
      <c r="G19" t="s">
        <v>129</v>
      </c>
      <c r="H19" t="s">
        <v>46</v>
      </c>
      <c r="I19" t="s">
        <v>131</v>
      </c>
      <c r="J19" t="s">
        <v>228</v>
      </c>
      <c r="K19" t="s">
        <v>230</v>
      </c>
      <c r="L19" t="s">
        <v>46</v>
      </c>
      <c r="M19" t="s">
        <v>132</v>
      </c>
      <c r="N19" t="s">
        <v>46</v>
      </c>
      <c r="O19" t="s">
        <v>219</v>
      </c>
    </row>
    <row r="20" spans="1:15">
      <c r="A20" t="s">
        <v>34</v>
      </c>
      <c r="B20" t="s">
        <v>46</v>
      </c>
      <c r="C20" t="s">
        <v>147</v>
      </c>
      <c r="D20" t="s">
        <v>215</v>
      </c>
      <c r="E20" t="s">
        <v>100</v>
      </c>
      <c r="F20" t="s">
        <v>38</v>
      </c>
      <c r="G20" t="s">
        <v>148</v>
      </c>
      <c r="H20" t="s">
        <v>46</v>
      </c>
      <c r="I20" t="s">
        <v>45</v>
      </c>
      <c r="J20" t="s">
        <v>239</v>
      </c>
      <c r="K20" t="s">
        <v>240</v>
      </c>
      <c r="L20" t="s">
        <v>46</v>
      </c>
      <c r="M20" t="s">
        <v>46</v>
      </c>
      <c r="N20" t="s">
        <v>46</v>
      </c>
      <c r="O20" t="s">
        <v>219</v>
      </c>
    </row>
    <row r="21" spans="1:15">
      <c r="A21" t="s">
        <v>34</v>
      </c>
      <c r="B21" t="s">
        <v>46</v>
      </c>
      <c r="C21" t="s">
        <v>149</v>
      </c>
      <c r="D21" t="s">
        <v>215</v>
      </c>
      <c r="E21" t="s">
        <v>100</v>
      </c>
      <c r="F21" t="s">
        <v>68</v>
      </c>
      <c r="G21" t="s">
        <v>150</v>
      </c>
      <c r="H21" t="s">
        <v>46</v>
      </c>
      <c r="I21" t="s">
        <v>154</v>
      </c>
      <c r="J21" t="s">
        <v>228</v>
      </c>
      <c r="K21" t="s">
        <v>230</v>
      </c>
      <c r="L21" t="s">
        <v>46</v>
      </c>
      <c r="M21" t="s">
        <v>46</v>
      </c>
      <c r="N21" t="s">
        <v>46</v>
      </c>
      <c r="O21" t="s">
        <v>219</v>
      </c>
    </row>
    <row r="22" spans="1:15">
      <c r="A22" t="s">
        <v>34</v>
      </c>
      <c r="B22" t="s">
        <v>46</v>
      </c>
      <c r="C22" t="s">
        <v>157</v>
      </c>
      <c r="D22" t="s">
        <v>215</v>
      </c>
      <c r="E22" t="s">
        <v>100</v>
      </c>
      <c r="F22" t="s">
        <v>38</v>
      </c>
      <c r="G22" t="s">
        <v>158</v>
      </c>
      <c r="H22" t="s">
        <v>46</v>
      </c>
      <c r="I22" t="s">
        <v>45</v>
      </c>
      <c r="J22" t="s">
        <v>239</v>
      </c>
      <c r="K22" t="s">
        <v>240</v>
      </c>
      <c r="L22" t="s">
        <v>46</v>
      </c>
      <c r="M22" t="s">
        <v>46</v>
      </c>
      <c r="N22" t="s">
        <v>46</v>
      </c>
      <c r="O22" t="s">
        <v>219</v>
      </c>
    </row>
    <row r="23" spans="1:15">
      <c r="A23" t="s">
        <v>34</v>
      </c>
      <c r="B23" t="s">
        <v>46</v>
      </c>
      <c r="C23" t="s">
        <v>163</v>
      </c>
      <c r="D23" t="s">
        <v>215</v>
      </c>
      <c r="E23" t="s">
        <v>100</v>
      </c>
      <c r="F23" t="s">
        <v>49</v>
      </c>
      <c r="G23" t="s">
        <v>164</v>
      </c>
      <c r="H23" t="s">
        <v>46</v>
      </c>
      <c r="I23" t="s">
        <v>169</v>
      </c>
      <c r="J23" t="s">
        <v>228</v>
      </c>
      <c r="K23" t="s">
        <v>230</v>
      </c>
      <c r="L23" t="s">
        <v>46</v>
      </c>
      <c r="M23" t="s">
        <v>170</v>
      </c>
      <c r="N23" t="s">
        <v>46</v>
      </c>
      <c r="O23" t="s">
        <v>219</v>
      </c>
    </row>
    <row r="24" spans="1:15">
      <c r="A24" t="s">
        <v>34</v>
      </c>
      <c r="B24" t="s">
        <v>46</v>
      </c>
      <c r="C24" t="s">
        <v>171</v>
      </c>
      <c r="D24" t="s">
        <v>215</v>
      </c>
      <c r="E24" t="s">
        <v>100</v>
      </c>
      <c r="F24" t="s">
        <v>49</v>
      </c>
      <c r="G24" t="s">
        <v>172</v>
      </c>
      <c r="H24" t="s">
        <v>46</v>
      </c>
      <c r="I24" t="s">
        <v>126</v>
      </c>
      <c r="J24" t="s">
        <v>239</v>
      </c>
      <c r="K24" t="s">
        <v>240</v>
      </c>
      <c r="L24" t="s">
        <v>46</v>
      </c>
      <c r="M24" t="s">
        <v>46</v>
      </c>
      <c r="N24" t="s">
        <v>46</v>
      </c>
      <c r="O24" t="s">
        <v>219</v>
      </c>
    </row>
    <row r="25" spans="1:15">
      <c r="A25" t="s">
        <v>34</v>
      </c>
      <c r="B25" t="s">
        <v>46</v>
      </c>
      <c r="C25" t="s">
        <v>173</v>
      </c>
      <c r="D25" t="s">
        <v>215</v>
      </c>
      <c r="E25" t="s">
        <v>100</v>
      </c>
      <c r="F25" t="s">
        <v>38</v>
      </c>
      <c r="G25" t="s">
        <v>174</v>
      </c>
      <c r="H25" t="s">
        <v>46</v>
      </c>
      <c r="I25" t="s">
        <v>45</v>
      </c>
      <c r="J25" t="s">
        <v>228</v>
      </c>
      <c r="K25" t="s">
        <v>230</v>
      </c>
      <c r="L25" t="s">
        <v>46</v>
      </c>
      <c r="M25" t="s">
        <v>175</v>
      </c>
      <c r="N25" t="s">
        <v>46</v>
      </c>
      <c r="O25" t="s">
        <v>219</v>
      </c>
    </row>
    <row r="26" spans="1:15">
      <c r="A26" t="s">
        <v>34</v>
      </c>
      <c r="B26" t="s">
        <v>46</v>
      </c>
      <c r="C26" t="s">
        <v>180</v>
      </c>
      <c r="D26" t="s">
        <v>215</v>
      </c>
      <c r="E26" t="s">
        <v>100</v>
      </c>
      <c r="F26" t="s">
        <v>49</v>
      </c>
      <c r="G26" t="s">
        <v>181</v>
      </c>
      <c r="H26" t="s">
        <v>46</v>
      </c>
      <c r="I26" t="s">
        <v>186</v>
      </c>
      <c r="J26" t="s">
        <v>226</v>
      </c>
      <c r="K26" t="s">
        <v>227</v>
      </c>
      <c r="L26" t="s">
        <v>46</v>
      </c>
      <c r="M26" t="s">
        <v>187</v>
      </c>
      <c r="N26" t="s">
        <v>46</v>
      </c>
      <c r="O26" t="s">
        <v>219</v>
      </c>
    </row>
    <row r="27" spans="1:15">
      <c r="A27" t="s">
        <v>34</v>
      </c>
      <c r="B27" t="s">
        <v>46</v>
      </c>
      <c r="C27" t="s">
        <v>180</v>
      </c>
      <c r="D27" t="s">
        <v>215</v>
      </c>
      <c r="E27" t="s">
        <v>100</v>
      </c>
      <c r="F27" t="s">
        <v>49</v>
      </c>
      <c r="G27" t="s">
        <v>181</v>
      </c>
      <c r="H27" t="s">
        <v>46</v>
      </c>
      <c r="I27" t="s">
        <v>15</v>
      </c>
      <c r="J27" t="s">
        <v>241</v>
      </c>
      <c r="K27" t="s">
        <v>242</v>
      </c>
      <c r="L27" t="s">
        <v>46</v>
      </c>
      <c r="M27" t="s">
        <v>187</v>
      </c>
      <c r="N27" t="s">
        <v>46</v>
      </c>
      <c r="O27" t="s">
        <v>219</v>
      </c>
    </row>
    <row r="28" spans="1:15">
      <c r="A28" t="s">
        <v>34</v>
      </c>
      <c r="B28" t="s">
        <v>46</v>
      </c>
      <c r="C28" t="s">
        <v>188</v>
      </c>
      <c r="D28" t="s">
        <v>215</v>
      </c>
      <c r="E28" t="s">
        <v>100</v>
      </c>
      <c r="F28" t="s">
        <v>74</v>
      </c>
      <c r="G28" t="s">
        <v>189</v>
      </c>
      <c r="H28" t="s">
        <v>46</v>
      </c>
      <c r="I28" t="s">
        <v>118</v>
      </c>
      <c r="J28" t="s">
        <v>228</v>
      </c>
      <c r="K28" t="s">
        <v>238</v>
      </c>
      <c r="L28" t="s">
        <v>46</v>
      </c>
      <c r="M28" t="s">
        <v>46</v>
      </c>
      <c r="N28" t="s">
        <v>46</v>
      </c>
      <c r="O28" t="s">
        <v>219</v>
      </c>
    </row>
    <row r="29" spans="1:15">
      <c r="A29" t="s">
        <v>34</v>
      </c>
      <c r="B29" t="s">
        <v>46</v>
      </c>
      <c r="C29" t="s">
        <v>190</v>
      </c>
      <c r="D29" t="s">
        <v>215</v>
      </c>
      <c r="E29" t="s">
        <v>100</v>
      </c>
      <c r="F29" t="s">
        <v>38</v>
      </c>
      <c r="G29" t="s">
        <v>191</v>
      </c>
      <c r="H29" t="s">
        <v>46</v>
      </c>
      <c r="I29" t="s">
        <v>45</v>
      </c>
      <c r="J29" t="s">
        <v>239</v>
      </c>
      <c r="K29" t="s">
        <v>240</v>
      </c>
      <c r="L29" t="s">
        <v>46</v>
      </c>
      <c r="M29" t="s">
        <v>192</v>
      </c>
      <c r="N29" t="s">
        <v>46</v>
      </c>
      <c r="O29" t="s">
        <v>219</v>
      </c>
    </row>
    <row r="30" spans="1:15">
      <c r="A30" t="s">
        <v>34</v>
      </c>
      <c r="B30" t="s">
        <v>46</v>
      </c>
      <c r="C30" t="s">
        <v>200</v>
      </c>
      <c r="D30" t="s">
        <v>215</v>
      </c>
      <c r="E30" t="s">
        <v>100</v>
      </c>
      <c r="F30" t="s">
        <v>74</v>
      </c>
      <c r="G30" t="s">
        <v>201</v>
      </c>
      <c r="H30" t="s">
        <v>46</v>
      </c>
      <c r="I30" t="s">
        <v>79</v>
      </c>
      <c r="J30" t="s">
        <v>228</v>
      </c>
      <c r="K30" t="s">
        <v>230</v>
      </c>
      <c r="L30" t="s">
        <v>46</v>
      </c>
      <c r="M30" t="s">
        <v>46</v>
      </c>
      <c r="N30" t="s">
        <v>46</v>
      </c>
      <c r="O30" t="s">
        <v>219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243</v>
      </c>
      <c r="B1" t="s">
        <v>244</v>
      </c>
      <c r="C1" t="s">
        <v>6</v>
      </c>
      <c r="D1" t="s">
        <v>245</v>
      </c>
      <c r="E1" t="s">
        <v>246</v>
      </c>
      <c r="F1" t="s">
        <v>247</v>
      </c>
      <c r="G1" t="s">
        <v>248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249</v>
      </c>
      <c r="C1" t="s">
        <v>208</v>
      </c>
      <c r="D1" t="s">
        <v>250</v>
      </c>
      <c r="E1" t="s">
        <v>251</v>
      </c>
      <c r="F1" t="s">
        <v>252</v>
      </c>
      <c r="G1" t="s">
        <v>253</v>
      </c>
      <c r="H1" t="s">
        <v>254</v>
      </c>
      <c r="I1" t="s">
        <v>255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4"/>
  <sheetViews>
    <sheetView tabSelected="1" topLeftCell="A10" workbookViewId="0">
      <selection activeCell="A42" sqref="A42:B44"/>
    </sheetView>
  </sheetViews>
  <sheetFormatPr defaultColWidth="9" defaultRowHeight="13.5"/>
  <cols>
    <col min="1" max="1" width="21.875" customWidth="1"/>
    <col min="2" max="2" width="26" customWidth="1"/>
    <col min="3" max="3" width="9.375"/>
    <col min="5" max="5" width="18.125" customWidth="1"/>
    <col min="7" max="7" width="27" customWidth="1"/>
  </cols>
  <sheetData>
    <row r="1" spans="1:7">
      <c r="A1" t="s">
        <v>17</v>
      </c>
      <c r="B1" t="s">
        <v>21</v>
      </c>
      <c r="C1" t="s">
        <v>8</v>
      </c>
      <c r="G1" t="s">
        <v>256</v>
      </c>
    </row>
    <row r="2" spans="1:10">
      <c r="A2" s="17" t="s">
        <v>33</v>
      </c>
      <c r="B2" t="s">
        <v>37</v>
      </c>
      <c r="C2" s="12">
        <v>335.63</v>
      </c>
      <c r="D2">
        <v>335.63</v>
      </c>
      <c r="E2" s="17" t="s">
        <v>257</v>
      </c>
      <c r="F2">
        <f>C2-D2</f>
        <v>0</v>
      </c>
      <c r="G2" t="str">
        <f>$G$1&amp;E2</f>
        <v>，202204251823410022</v>
      </c>
      <c r="H2">
        <v>4.25</v>
      </c>
      <c r="I2">
        <f>VLOOKUP(E2,Sheet1!A:I,9,0)</f>
        <v>335.63</v>
      </c>
      <c r="J2">
        <f>C2-I2</f>
        <v>0</v>
      </c>
    </row>
    <row r="3" spans="1:10">
      <c r="A3" s="17" t="s">
        <v>48</v>
      </c>
      <c r="B3" t="s">
        <v>37</v>
      </c>
      <c r="C3" s="12">
        <v>320.93</v>
      </c>
      <c r="D3">
        <v>320.93</v>
      </c>
      <c r="E3" s="17" t="s">
        <v>258</v>
      </c>
      <c r="F3">
        <f t="shared" ref="F3:F35" si="0">C3-D3</f>
        <v>0</v>
      </c>
      <c r="G3" t="str">
        <f t="shared" ref="G3:G35" si="1">$G$1&amp;E3</f>
        <v>，202204270921020020</v>
      </c>
      <c r="H3">
        <v>4.27</v>
      </c>
      <c r="I3">
        <f>VLOOKUP(E3,Sheet1!A:I,9,0)</f>
        <v>320.93</v>
      </c>
      <c r="J3">
        <f t="shared" ref="J3:J18" si="2">C3-I3</f>
        <v>0</v>
      </c>
    </row>
    <row r="4" spans="1:10">
      <c r="A4" s="17" t="s">
        <v>55</v>
      </c>
      <c r="B4" t="s">
        <v>56</v>
      </c>
      <c r="C4" s="12">
        <v>710.84</v>
      </c>
      <c r="D4">
        <v>710.84</v>
      </c>
      <c r="E4" s="17" t="s">
        <v>259</v>
      </c>
      <c r="F4">
        <f t="shared" si="0"/>
        <v>0</v>
      </c>
      <c r="G4" t="str">
        <f t="shared" si="1"/>
        <v>，202204251716240025</v>
      </c>
      <c r="H4">
        <v>4.25</v>
      </c>
      <c r="I4">
        <f>VLOOKUP(E4,Sheet1!A:I,9,0)</f>
        <v>710.84</v>
      </c>
      <c r="J4">
        <f t="shared" si="2"/>
        <v>0</v>
      </c>
    </row>
    <row r="5" spans="1:10">
      <c r="A5" s="17" t="s">
        <v>64</v>
      </c>
      <c r="B5" t="s">
        <v>67</v>
      </c>
      <c r="C5" s="12">
        <v>395</v>
      </c>
      <c r="D5">
        <v>395</v>
      </c>
      <c r="E5" s="17" t="s">
        <v>260</v>
      </c>
      <c r="F5">
        <f t="shared" si="0"/>
        <v>0</v>
      </c>
      <c r="G5" t="str">
        <f t="shared" si="1"/>
        <v>，202204251946020022</v>
      </c>
      <c r="H5">
        <v>4.25</v>
      </c>
      <c r="I5">
        <f>VLOOKUP(E5,Sheet1!A:I,9,0)</f>
        <v>395</v>
      </c>
      <c r="J5">
        <f t="shared" si="2"/>
        <v>0</v>
      </c>
    </row>
    <row r="6" spans="1:10">
      <c r="A6" s="17" t="s">
        <v>73</v>
      </c>
      <c r="B6" t="s">
        <v>67</v>
      </c>
      <c r="C6" s="12">
        <v>295.94</v>
      </c>
      <c r="D6">
        <v>295.94</v>
      </c>
      <c r="E6" s="17" t="s">
        <v>261</v>
      </c>
      <c r="F6">
        <f t="shared" si="0"/>
        <v>0</v>
      </c>
      <c r="G6" t="str">
        <f t="shared" si="1"/>
        <v>，202204272212330021</v>
      </c>
      <c r="H6">
        <v>4.27</v>
      </c>
      <c r="I6">
        <f>VLOOKUP(E6,Sheet1!A:I,9,0)</f>
        <v>295.94</v>
      </c>
      <c r="J6">
        <f t="shared" si="2"/>
        <v>0</v>
      </c>
    </row>
    <row r="7" spans="1:10">
      <c r="A7" s="17" t="s">
        <v>81</v>
      </c>
      <c r="B7" t="s">
        <v>67</v>
      </c>
      <c r="C7" s="12">
        <v>315</v>
      </c>
      <c r="D7">
        <v>315</v>
      </c>
      <c r="E7" s="17" t="s">
        <v>262</v>
      </c>
      <c r="F7">
        <f t="shared" si="0"/>
        <v>0</v>
      </c>
      <c r="G7" t="str">
        <f t="shared" si="1"/>
        <v>，202204251945310022</v>
      </c>
      <c r="H7">
        <v>4.25</v>
      </c>
      <c r="I7">
        <f>VLOOKUP(E7,Sheet1!A:I,9,0)</f>
        <v>315</v>
      </c>
      <c r="J7">
        <f t="shared" si="2"/>
        <v>0</v>
      </c>
    </row>
    <row r="8" spans="1:10">
      <c r="A8" s="17" t="s">
        <v>87</v>
      </c>
      <c r="B8" t="s">
        <v>88</v>
      </c>
      <c r="C8" s="12">
        <v>295.94</v>
      </c>
      <c r="D8">
        <v>295.94</v>
      </c>
      <c r="E8" s="17" t="s">
        <v>263</v>
      </c>
      <c r="F8">
        <f t="shared" si="0"/>
        <v>0</v>
      </c>
      <c r="G8" t="str">
        <f t="shared" si="1"/>
        <v>，202204282211370021</v>
      </c>
      <c r="H8">
        <v>4.28</v>
      </c>
      <c r="I8">
        <f>VLOOKUP(E8,Sheet1!A:I,9,0)</f>
        <v>295.94</v>
      </c>
      <c r="J8">
        <f t="shared" si="2"/>
        <v>0</v>
      </c>
    </row>
    <row r="9" spans="1:10">
      <c r="A9" s="17" t="s">
        <v>91</v>
      </c>
      <c r="B9" t="s">
        <v>92</v>
      </c>
      <c r="C9" s="12">
        <v>57.8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s">
        <v>264</v>
      </c>
      <c r="I9" t="e">
        <f>VLOOKUP(E9,Sheet1!A:I,9,0)</f>
        <v>#N/A</v>
      </c>
      <c r="J9" t="e">
        <f t="shared" si="2"/>
        <v>#N/A</v>
      </c>
    </row>
    <row r="10" s="11" customFormat="1" spans="1:12">
      <c r="A10" s="18" t="s">
        <v>99</v>
      </c>
      <c r="B10" s="13" t="s">
        <v>100</v>
      </c>
      <c r="C10" s="14">
        <v>43.9</v>
      </c>
      <c r="D10" s="13" t="e">
        <f>VLOOKUP(A10,HOP!A:L,12,0)</f>
        <v>#N/A</v>
      </c>
      <c r="E10" s="18" t="s">
        <v>265</v>
      </c>
      <c r="F10" s="13" t="e">
        <f t="shared" si="0"/>
        <v>#N/A</v>
      </c>
      <c r="G10" s="13" t="str">
        <f t="shared" si="1"/>
        <v>，202204280908300020</v>
      </c>
      <c r="H10" s="13" t="s">
        <v>266</v>
      </c>
      <c r="I10">
        <f>VLOOKUP(E10,Sheet1!A:I,9,0)</f>
        <v>335.63</v>
      </c>
      <c r="J10">
        <f t="shared" si="2"/>
        <v>-291.73</v>
      </c>
      <c r="K10" s="13"/>
      <c r="L10" s="13"/>
    </row>
    <row r="11" spans="1:10">
      <c r="A11" s="17" t="s">
        <v>106</v>
      </c>
      <c r="B11" t="s">
        <v>92</v>
      </c>
      <c r="C11" s="12">
        <v>295.94</v>
      </c>
      <c r="D11">
        <v>295.94</v>
      </c>
      <c r="E11" s="17" t="s">
        <v>267</v>
      </c>
      <c r="F11">
        <f t="shared" si="0"/>
        <v>0</v>
      </c>
      <c r="G11" t="str">
        <f t="shared" si="1"/>
        <v>，202204292213230022</v>
      </c>
      <c r="H11">
        <v>4.29</v>
      </c>
      <c r="I11">
        <f>VLOOKUP(E11,Sheet1!A:I,9,0)</f>
        <v>295.94</v>
      </c>
      <c r="J11">
        <f t="shared" si="2"/>
        <v>0</v>
      </c>
    </row>
    <row r="12" spans="1:10">
      <c r="A12" s="17" t="s">
        <v>108</v>
      </c>
      <c r="B12" t="s">
        <v>92</v>
      </c>
      <c r="C12" s="12">
        <v>295.94</v>
      </c>
      <c r="D12">
        <v>295.94</v>
      </c>
      <c r="E12" s="17" t="s">
        <v>268</v>
      </c>
      <c r="F12">
        <f t="shared" si="0"/>
        <v>0</v>
      </c>
      <c r="G12" t="str">
        <f t="shared" si="1"/>
        <v>，202204292343320022</v>
      </c>
      <c r="H12">
        <v>4.29</v>
      </c>
      <c r="I12">
        <f>VLOOKUP(E12,Sheet1!A:I,9,0)</f>
        <v>295.94</v>
      </c>
      <c r="J12">
        <f t="shared" si="2"/>
        <v>0</v>
      </c>
    </row>
    <row r="13" spans="1:10">
      <c r="A13" s="17" t="s">
        <v>111</v>
      </c>
      <c r="B13" t="s">
        <v>92</v>
      </c>
      <c r="C13" s="12">
        <v>295.94</v>
      </c>
      <c r="D13">
        <v>295.94</v>
      </c>
      <c r="E13" s="17" t="s">
        <v>269</v>
      </c>
      <c r="F13">
        <f t="shared" si="0"/>
        <v>0</v>
      </c>
      <c r="G13" t="str">
        <f t="shared" si="1"/>
        <v>，202204292342590022</v>
      </c>
      <c r="H13">
        <v>4.29</v>
      </c>
      <c r="I13">
        <f>VLOOKUP(E13,Sheet1!A:I,9,0)</f>
        <v>295.94</v>
      </c>
      <c r="J13">
        <f t="shared" si="2"/>
        <v>0</v>
      </c>
    </row>
    <row r="14" spans="1:10">
      <c r="A14" s="17" t="s">
        <v>114</v>
      </c>
      <c r="B14" t="s">
        <v>92</v>
      </c>
      <c r="C14" s="12">
        <v>313.93</v>
      </c>
      <c r="D14">
        <v>313.93</v>
      </c>
      <c r="E14" s="17" t="s">
        <v>270</v>
      </c>
      <c r="F14">
        <f t="shared" si="0"/>
        <v>0</v>
      </c>
      <c r="G14" t="str">
        <f t="shared" si="1"/>
        <v>，202204291956010022</v>
      </c>
      <c r="H14">
        <v>4.29</v>
      </c>
      <c r="I14">
        <f>VLOOKUP(E14,Sheet1!A:I,9,0)</f>
        <v>313.93</v>
      </c>
      <c r="J14">
        <f t="shared" si="2"/>
        <v>0</v>
      </c>
    </row>
    <row r="15" spans="1:10">
      <c r="A15" s="17" t="s">
        <v>119</v>
      </c>
      <c r="B15" t="s">
        <v>92</v>
      </c>
      <c r="C15" s="12">
        <v>313.93</v>
      </c>
      <c r="D15">
        <v>313.93</v>
      </c>
      <c r="E15" s="17" t="s">
        <v>271</v>
      </c>
      <c r="F15">
        <f t="shared" si="0"/>
        <v>0</v>
      </c>
      <c r="G15" t="str">
        <f t="shared" si="1"/>
        <v>，202204292221360022</v>
      </c>
      <c r="H15">
        <v>4.29</v>
      </c>
      <c r="I15">
        <f>VLOOKUP(E15,Sheet1!A:I,9,0)</f>
        <v>313.93</v>
      </c>
      <c r="J15">
        <f t="shared" si="2"/>
        <v>0</v>
      </c>
    </row>
    <row r="16" spans="1:10">
      <c r="A16" s="17" t="s">
        <v>121</v>
      </c>
      <c r="B16" t="s">
        <v>92</v>
      </c>
      <c r="C16" s="12">
        <v>305</v>
      </c>
      <c r="D16">
        <v>305</v>
      </c>
      <c r="E16" s="17" t="s">
        <v>272</v>
      </c>
      <c r="F16">
        <f t="shared" si="0"/>
        <v>0</v>
      </c>
      <c r="G16" t="str">
        <f t="shared" si="1"/>
        <v>，202204291437140025</v>
      </c>
      <c r="H16">
        <v>4.29</v>
      </c>
      <c r="I16">
        <f>VLOOKUP(E16,Sheet1!A:I,9,0)</f>
        <v>305</v>
      </c>
      <c r="J16">
        <f t="shared" si="2"/>
        <v>0</v>
      </c>
    </row>
    <row r="17" spans="1:10">
      <c r="A17" s="17" t="s">
        <v>128</v>
      </c>
      <c r="B17" t="s">
        <v>92</v>
      </c>
      <c r="C17" s="12">
        <v>441.75</v>
      </c>
      <c r="D17">
        <v>441.75</v>
      </c>
      <c r="E17" s="17" t="s">
        <v>273</v>
      </c>
      <c r="F17">
        <f t="shared" si="0"/>
        <v>0</v>
      </c>
      <c r="G17" t="str">
        <f t="shared" si="1"/>
        <v>，202204291436170020</v>
      </c>
      <c r="H17">
        <v>4.29</v>
      </c>
      <c r="I17">
        <f>VLOOKUP(E17,Sheet1!A:I,9,0)</f>
        <v>441.75</v>
      </c>
      <c r="J17">
        <f t="shared" si="2"/>
        <v>0</v>
      </c>
    </row>
    <row r="18" spans="1:10">
      <c r="A18" s="17" t="s">
        <v>133</v>
      </c>
      <c r="B18" t="s">
        <v>92</v>
      </c>
      <c r="C18" s="12">
        <v>250</v>
      </c>
      <c r="D18">
        <v>250</v>
      </c>
      <c r="E18" s="19" t="s">
        <v>274</v>
      </c>
      <c r="F18">
        <f t="shared" si="0"/>
        <v>0</v>
      </c>
      <c r="G18" t="str">
        <f t="shared" si="1"/>
        <v>，202204291705340022</v>
      </c>
      <c r="H18">
        <v>4.29</v>
      </c>
      <c r="I18">
        <f>VLOOKUP(E18,Sheet1!A:I,9,0)</f>
        <v>250</v>
      </c>
      <c r="J18">
        <f t="shared" si="2"/>
        <v>0</v>
      </c>
    </row>
    <row r="19" hidden="1" spans="1:7">
      <c r="A19" t="s">
        <v>140</v>
      </c>
      <c r="B19" t="s">
        <v>100</v>
      </c>
      <c r="C19" s="12">
        <v>0</v>
      </c>
      <c r="D19" t="e">
        <f>VLOOKUP(A19,HOP!A:L,12,0)</f>
        <v>#N/A</v>
      </c>
      <c r="E19" t="e">
        <f>VLOOKUP(A19,HOP!A:C,3,0)</f>
        <v>#N/A</v>
      </c>
      <c r="F19" t="e">
        <f t="shared" si="0"/>
        <v>#N/A</v>
      </c>
      <c r="G19" t="e">
        <f t="shared" si="1"/>
        <v>#N/A</v>
      </c>
    </row>
    <row r="20" spans="1:10">
      <c r="A20" s="17" t="s">
        <v>147</v>
      </c>
      <c r="B20" t="s">
        <v>100</v>
      </c>
      <c r="C20" s="12">
        <v>335.63</v>
      </c>
      <c r="D20">
        <v>335.63</v>
      </c>
      <c r="E20" s="17" t="s">
        <v>275</v>
      </c>
      <c r="F20">
        <f t="shared" si="0"/>
        <v>0</v>
      </c>
      <c r="G20" t="str">
        <f t="shared" si="1"/>
        <v>，202204302230410022</v>
      </c>
      <c r="H20" s="16">
        <v>4.3</v>
      </c>
      <c r="I20">
        <f>VLOOKUP(E20,Sheet1!A:I,9,0)</f>
        <v>335.63</v>
      </c>
      <c r="J20">
        <f t="shared" ref="J20:J34" si="3">C20-I20</f>
        <v>0</v>
      </c>
    </row>
    <row r="21" spans="1:10">
      <c r="A21" s="17" t="s">
        <v>149</v>
      </c>
      <c r="B21" t="s">
        <v>100</v>
      </c>
      <c r="C21" s="12">
        <v>496.8</v>
      </c>
      <c r="D21">
        <v>496.8</v>
      </c>
      <c r="E21" s="17" t="s">
        <v>276</v>
      </c>
      <c r="F21">
        <f t="shared" si="0"/>
        <v>0</v>
      </c>
      <c r="G21" t="str">
        <f t="shared" si="1"/>
        <v>，202204302233210022</v>
      </c>
      <c r="H21" s="16">
        <v>4.3</v>
      </c>
      <c r="I21">
        <f>VLOOKUP(E21,Sheet1!A:I,9,0)</f>
        <v>496.8</v>
      </c>
      <c r="J21">
        <f t="shared" si="3"/>
        <v>0</v>
      </c>
    </row>
    <row r="22" spans="1:10">
      <c r="A22" s="17" t="s">
        <v>155</v>
      </c>
      <c r="B22" t="s">
        <v>100</v>
      </c>
      <c r="C22" s="12">
        <v>250</v>
      </c>
      <c r="D22">
        <v>250</v>
      </c>
      <c r="E22" s="17" t="s">
        <v>277</v>
      </c>
      <c r="F22">
        <f t="shared" si="0"/>
        <v>0</v>
      </c>
      <c r="G22" t="str">
        <f t="shared" si="1"/>
        <v>，202204301413380020</v>
      </c>
      <c r="H22" s="16">
        <v>4.3</v>
      </c>
      <c r="I22">
        <f>VLOOKUP(E22,Sheet1!A:I,9,0)</f>
        <v>250</v>
      </c>
      <c r="J22">
        <f t="shared" si="3"/>
        <v>0</v>
      </c>
    </row>
    <row r="23" spans="1:10">
      <c r="A23" s="17" t="s">
        <v>157</v>
      </c>
      <c r="B23" t="s">
        <v>100</v>
      </c>
      <c r="C23" s="12">
        <v>335.63</v>
      </c>
      <c r="D23">
        <v>335.63</v>
      </c>
      <c r="E23" s="17" t="s">
        <v>278</v>
      </c>
      <c r="F23">
        <f t="shared" si="0"/>
        <v>0</v>
      </c>
      <c r="G23" t="str">
        <f t="shared" si="1"/>
        <v>，202204300841160020</v>
      </c>
      <c r="H23" s="16">
        <v>4.3</v>
      </c>
      <c r="I23">
        <f>VLOOKUP(E23,Sheet1!A:I,9,0)</f>
        <v>335.63</v>
      </c>
      <c r="J23">
        <f t="shared" si="3"/>
        <v>0</v>
      </c>
    </row>
    <row r="24" spans="1:10">
      <c r="A24" s="17" t="s">
        <v>159</v>
      </c>
      <c r="B24" t="s">
        <v>100</v>
      </c>
      <c r="C24" s="12">
        <v>242</v>
      </c>
      <c r="D24">
        <v>242</v>
      </c>
      <c r="E24" s="17" t="s">
        <v>279</v>
      </c>
      <c r="F24">
        <f t="shared" si="0"/>
        <v>0</v>
      </c>
      <c r="G24" t="str">
        <f t="shared" si="1"/>
        <v>，202204282017040021</v>
      </c>
      <c r="H24">
        <v>4.28</v>
      </c>
      <c r="I24">
        <f>VLOOKUP(E24,Sheet1!A:I,9,0)</f>
        <v>242</v>
      </c>
      <c r="J24">
        <f t="shared" si="3"/>
        <v>0</v>
      </c>
    </row>
    <row r="25" spans="1:10">
      <c r="A25" s="17" t="s">
        <v>163</v>
      </c>
      <c r="B25" t="s">
        <v>100</v>
      </c>
      <c r="C25" s="12">
        <v>1220</v>
      </c>
      <c r="D25">
        <v>1220</v>
      </c>
      <c r="E25" s="17" t="s">
        <v>280</v>
      </c>
      <c r="F25">
        <f t="shared" si="0"/>
        <v>0</v>
      </c>
      <c r="G25" t="str">
        <f t="shared" si="1"/>
        <v>，202205011024040025</v>
      </c>
      <c r="H25">
        <v>5.1</v>
      </c>
      <c r="I25">
        <f>VLOOKUP(E25,Sheet1!A:I,9,0)</f>
        <v>1220</v>
      </c>
      <c r="J25">
        <f t="shared" si="3"/>
        <v>0</v>
      </c>
    </row>
    <row r="26" spans="1:10">
      <c r="A26" s="17" t="s">
        <v>171</v>
      </c>
      <c r="B26" t="s">
        <v>100</v>
      </c>
      <c r="C26" s="12">
        <v>305</v>
      </c>
      <c r="D26">
        <v>305</v>
      </c>
      <c r="E26" s="19" t="s">
        <v>281</v>
      </c>
      <c r="F26">
        <f t="shared" si="0"/>
        <v>0</v>
      </c>
      <c r="G26" t="str">
        <f t="shared" si="1"/>
        <v>，202204302231210022</v>
      </c>
      <c r="H26" s="16">
        <v>4.3</v>
      </c>
      <c r="I26">
        <f>VLOOKUP(E26,Sheet1!A:I,9,0)</f>
        <v>305</v>
      </c>
      <c r="J26">
        <f t="shared" si="3"/>
        <v>0</v>
      </c>
    </row>
    <row r="27" spans="1:10">
      <c r="A27" s="17" t="s">
        <v>173</v>
      </c>
      <c r="B27" t="s">
        <v>100</v>
      </c>
      <c r="C27" s="12">
        <v>335.63</v>
      </c>
      <c r="D27">
        <v>335.63</v>
      </c>
      <c r="E27" s="17" t="s">
        <v>282</v>
      </c>
      <c r="F27">
        <f t="shared" si="0"/>
        <v>0</v>
      </c>
      <c r="G27" t="str">
        <f t="shared" si="1"/>
        <v>，202205011022550025</v>
      </c>
      <c r="H27">
        <v>5.1</v>
      </c>
      <c r="I27">
        <f>VLOOKUP(E27,Sheet1!A:I,9,0)</f>
        <v>335.63</v>
      </c>
      <c r="J27">
        <f t="shared" si="3"/>
        <v>0</v>
      </c>
    </row>
    <row r="28" spans="1:10">
      <c r="A28" s="17" t="s">
        <v>176</v>
      </c>
      <c r="B28" t="s">
        <v>100</v>
      </c>
      <c r="C28" s="12">
        <v>250</v>
      </c>
      <c r="D28">
        <v>250</v>
      </c>
      <c r="E28" s="17" t="s">
        <v>283</v>
      </c>
      <c r="F28">
        <f t="shared" si="0"/>
        <v>0</v>
      </c>
      <c r="G28" t="str">
        <f t="shared" si="1"/>
        <v>，202204302240240022</v>
      </c>
      <c r="H28" s="16">
        <v>4.3</v>
      </c>
      <c r="I28">
        <f>VLOOKUP(E28,Sheet1!A:I,9,0)</f>
        <v>250</v>
      </c>
      <c r="J28">
        <f t="shared" si="3"/>
        <v>0</v>
      </c>
    </row>
    <row r="29" spans="1:10">
      <c r="A29" s="17" t="s">
        <v>178</v>
      </c>
      <c r="B29" t="s">
        <v>100</v>
      </c>
      <c r="C29" s="12">
        <v>250</v>
      </c>
      <c r="D29">
        <v>250</v>
      </c>
      <c r="E29" s="17" t="s">
        <v>284</v>
      </c>
      <c r="F29">
        <f t="shared" si="0"/>
        <v>0</v>
      </c>
      <c r="G29" t="str">
        <f t="shared" si="1"/>
        <v>，202204302239370022</v>
      </c>
      <c r="H29" s="16">
        <v>4.3</v>
      </c>
      <c r="I29">
        <f>VLOOKUP(E29,Sheet1!A:I,9,0)</f>
        <v>250</v>
      </c>
      <c r="J29">
        <f t="shared" si="3"/>
        <v>0</v>
      </c>
    </row>
    <row r="30" spans="1:10">
      <c r="A30" s="17" t="s">
        <v>180</v>
      </c>
      <c r="B30" t="s">
        <v>100</v>
      </c>
      <c r="C30" s="12">
        <v>908.7</v>
      </c>
      <c r="D30">
        <v>908.7</v>
      </c>
      <c r="E30" s="17" t="s">
        <v>285</v>
      </c>
      <c r="F30">
        <f t="shared" si="0"/>
        <v>0</v>
      </c>
      <c r="G30" t="str">
        <f t="shared" si="1"/>
        <v>，202204252201010022</v>
      </c>
      <c r="H30">
        <v>4.25</v>
      </c>
      <c r="I30">
        <f>VLOOKUP(E30,Sheet1!A:I,9,0)</f>
        <v>908.7</v>
      </c>
      <c r="J30">
        <f t="shared" si="3"/>
        <v>0</v>
      </c>
    </row>
    <row r="31" spans="1:10">
      <c r="A31" s="17" t="s">
        <v>188</v>
      </c>
      <c r="B31" t="s">
        <v>100</v>
      </c>
      <c r="C31" s="12">
        <v>313.93</v>
      </c>
      <c r="D31">
        <v>313.93</v>
      </c>
      <c r="E31" s="17" t="s">
        <v>286</v>
      </c>
      <c r="F31">
        <f t="shared" si="0"/>
        <v>0</v>
      </c>
      <c r="G31" t="str">
        <f t="shared" si="1"/>
        <v>，202204302232430022</v>
      </c>
      <c r="H31" s="16">
        <v>4.3</v>
      </c>
      <c r="I31">
        <f>VLOOKUP(E31,Sheet1!A:I,9,0)</f>
        <v>313.93</v>
      </c>
      <c r="J31">
        <f t="shared" si="3"/>
        <v>0</v>
      </c>
    </row>
    <row r="32" spans="1:10">
      <c r="A32" s="17" t="s">
        <v>190</v>
      </c>
      <c r="B32" t="s">
        <v>100</v>
      </c>
      <c r="C32" s="12">
        <v>335.63</v>
      </c>
      <c r="D32">
        <v>335.63</v>
      </c>
      <c r="E32" s="17" t="s">
        <v>287</v>
      </c>
      <c r="F32">
        <f t="shared" si="0"/>
        <v>0</v>
      </c>
      <c r="G32" t="str">
        <f t="shared" si="1"/>
        <v>，202205011008200021</v>
      </c>
      <c r="H32">
        <v>5.1</v>
      </c>
      <c r="I32">
        <f>VLOOKUP(E32,Sheet1!A:I,9,0)</f>
        <v>335.63</v>
      </c>
      <c r="J32">
        <f t="shared" si="3"/>
        <v>0</v>
      </c>
    </row>
    <row r="33" spans="1:10">
      <c r="A33" s="17" t="s">
        <v>193</v>
      </c>
      <c r="B33" t="s">
        <v>100</v>
      </c>
      <c r="C33" s="12">
        <v>383</v>
      </c>
      <c r="D33">
        <v>383</v>
      </c>
      <c r="E33" s="17" t="s">
        <v>288</v>
      </c>
      <c r="F33">
        <f t="shared" si="0"/>
        <v>0</v>
      </c>
      <c r="G33" t="str">
        <f t="shared" si="1"/>
        <v>，202204301841420022</v>
      </c>
      <c r="H33" s="16">
        <v>4.3</v>
      </c>
      <c r="I33">
        <f>VLOOKUP(E33,Sheet1!A:I,9,0)</f>
        <v>383</v>
      </c>
      <c r="J33">
        <f t="shared" si="3"/>
        <v>0</v>
      </c>
    </row>
    <row r="34" spans="1:10">
      <c r="A34" s="17" t="s">
        <v>200</v>
      </c>
      <c r="B34" t="s">
        <v>100</v>
      </c>
      <c r="C34" s="12">
        <v>295.94</v>
      </c>
      <c r="D34">
        <v>295.94</v>
      </c>
      <c r="E34" s="17" t="s">
        <v>289</v>
      </c>
      <c r="F34">
        <f t="shared" si="0"/>
        <v>0</v>
      </c>
      <c r="G34" t="str">
        <f t="shared" si="1"/>
        <v>，202204302238370022</v>
      </c>
      <c r="H34" s="16">
        <v>4.3</v>
      </c>
      <c r="I34">
        <f>VLOOKUP(E34,Sheet1!A:I,9,0)</f>
        <v>295.94</v>
      </c>
      <c r="J34">
        <f t="shared" si="3"/>
        <v>0</v>
      </c>
    </row>
    <row r="35" hidden="1" spans="1:7">
      <c r="A35" t="s">
        <v>202</v>
      </c>
      <c r="B35" t="s">
        <v>100</v>
      </c>
      <c r="C35" s="12">
        <v>0</v>
      </c>
      <c r="D35" t="e">
        <f>VLOOKUP(A35,HOP!A:L,12,0)</f>
        <v>#N/A</v>
      </c>
      <c r="E35" t="e">
        <f>VLOOKUP(A35,HOP!A:C,3,0)</f>
        <v>#N/A</v>
      </c>
      <c r="F35" t="e">
        <f t="shared" si="0"/>
        <v>#N/A</v>
      </c>
      <c r="G35" t="e">
        <f t="shared" si="1"/>
        <v>#N/A</v>
      </c>
    </row>
    <row r="37" spans="3:3">
      <c r="C37">
        <f>SUM(C2:C36)</f>
        <v>11541.3</v>
      </c>
    </row>
    <row r="38" spans="3:3">
      <c r="C38" t="s">
        <v>16</v>
      </c>
    </row>
    <row r="42" spans="1:2">
      <c r="A42" t="s">
        <v>290</v>
      </c>
      <c r="B42">
        <v>11483.5</v>
      </c>
    </row>
    <row r="43" spans="1:2">
      <c r="A43" t="s">
        <v>291</v>
      </c>
      <c r="B43">
        <v>57.8</v>
      </c>
    </row>
    <row r="44" spans="1:2">
      <c r="A44" t="s">
        <v>292</v>
      </c>
      <c r="B44">
        <f>SUBTOTAL(9,B42:B43)</f>
        <v>11541.3</v>
      </c>
    </row>
  </sheetData>
  <autoFilter ref="A1:L35">
    <filterColumn colId="2">
      <filters>
        <filter val="250"/>
        <filter val="313.93"/>
        <filter val="320.93"/>
        <filter val="295.94"/>
        <filter val="315"/>
        <filter val="395"/>
        <filter val="1220"/>
        <filter val="335.63"/>
        <filter val="908.7"/>
        <filter val="57.8"/>
        <filter val="496.8"/>
        <filter val="43.9"/>
        <filter val="441.75"/>
        <filter val="242"/>
        <filter val="383"/>
        <filter val="710.84"/>
        <filter val="305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8"/>
    <col min="16384" max="16384" width="8" style="9"/>
  </cols>
  <sheetData>
    <row r="1" s="8" customFormat="1" spans="1:21">
      <c r="A1" s="10" t="s">
        <v>293</v>
      </c>
      <c r="B1" s="10" t="s">
        <v>294</v>
      </c>
      <c r="C1" s="10" t="s">
        <v>295</v>
      </c>
      <c r="D1" s="10" t="s">
        <v>18</v>
      </c>
      <c r="E1" s="10" t="s">
        <v>296</v>
      </c>
      <c r="F1" s="10" t="s">
        <v>297</v>
      </c>
      <c r="G1" s="10" t="s">
        <v>298</v>
      </c>
      <c r="H1" s="10" t="s">
        <v>299</v>
      </c>
      <c r="I1" s="10" t="s">
        <v>300</v>
      </c>
      <c r="J1" s="10" t="s">
        <v>301</v>
      </c>
      <c r="K1" s="10" t="s">
        <v>302</v>
      </c>
      <c r="L1" s="10" t="s">
        <v>303</v>
      </c>
      <c r="M1" s="10" t="s">
        <v>304</v>
      </c>
      <c r="N1" s="10" t="s">
        <v>305</v>
      </c>
      <c r="O1" s="10" t="s">
        <v>306</v>
      </c>
      <c r="P1" s="10" t="s">
        <v>307</v>
      </c>
      <c r="Q1" s="10" t="s">
        <v>308</v>
      </c>
      <c r="R1" s="10" t="s">
        <v>309</v>
      </c>
      <c r="S1" s="10" t="s">
        <v>310</v>
      </c>
      <c r="T1" s="10" t="s">
        <v>311</v>
      </c>
      <c r="U1" s="10" t="s">
        <v>312</v>
      </c>
    </row>
    <row r="2" s="8" customFormat="1" spans="1:21">
      <c r="A2" s="8" t="s">
        <v>313</v>
      </c>
      <c r="B2" s="8" t="s">
        <v>314</v>
      </c>
      <c r="C2" s="8" t="s">
        <v>315</v>
      </c>
      <c r="D2" s="8" t="s">
        <v>316</v>
      </c>
      <c r="E2" s="8" t="s">
        <v>317</v>
      </c>
      <c r="F2" s="8" t="s">
        <v>314</v>
      </c>
      <c r="G2" s="8" t="s">
        <v>318</v>
      </c>
      <c r="H2" s="8" t="s">
        <v>319</v>
      </c>
      <c r="I2" s="8" t="s">
        <v>320</v>
      </c>
      <c r="J2" s="8" t="s">
        <v>321</v>
      </c>
      <c r="K2" s="8" t="s">
        <v>320</v>
      </c>
      <c r="L2" s="8" t="s">
        <v>320</v>
      </c>
      <c r="M2" s="8" t="s">
        <v>322</v>
      </c>
      <c r="N2" s="8" t="s">
        <v>322</v>
      </c>
      <c r="O2" s="8" t="s">
        <v>15</v>
      </c>
      <c r="P2" s="8" t="s">
        <v>323</v>
      </c>
      <c r="Q2" s="8" t="s">
        <v>324</v>
      </c>
      <c r="R2" s="8" t="s">
        <v>325</v>
      </c>
      <c r="S2" s="8" t="s">
        <v>217</v>
      </c>
      <c r="T2" s="8" t="s">
        <v>326</v>
      </c>
      <c r="U2" s="8" t="s">
        <v>327</v>
      </c>
    </row>
    <row r="3" s="8" customFormat="1" spans="1:21">
      <c r="A3" s="8" t="s">
        <v>328</v>
      </c>
      <c r="B3" s="8" t="s">
        <v>329</v>
      </c>
      <c r="C3" s="8" t="s">
        <v>330</v>
      </c>
      <c r="D3" s="8" t="s">
        <v>316</v>
      </c>
      <c r="E3" s="8" t="s">
        <v>317</v>
      </c>
      <c r="F3" s="8" t="s">
        <v>329</v>
      </c>
      <c r="G3" s="8" t="s">
        <v>314</v>
      </c>
      <c r="H3" s="8" t="s">
        <v>319</v>
      </c>
      <c r="I3" s="8" t="s">
        <v>331</v>
      </c>
      <c r="J3" s="8" t="s">
        <v>321</v>
      </c>
      <c r="K3" s="8" t="s">
        <v>331</v>
      </c>
      <c r="L3" s="8" t="s">
        <v>331</v>
      </c>
      <c r="M3" s="8" t="s">
        <v>322</v>
      </c>
      <c r="N3" s="8" t="s">
        <v>322</v>
      </c>
      <c r="O3" s="8" t="s">
        <v>15</v>
      </c>
      <c r="P3" s="8" t="s">
        <v>323</v>
      </c>
      <c r="Q3" s="8" t="s">
        <v>324</v>
      </c>
      <c r="R3" s="8" t="s">
        <v>332</v>
      </c>
      <c r="S3" s="8" t="s">
        <v>217</v>
      </c>
      <c r="T3" s="8" t="s">
        <v>326</v>
      </c>
      <c r="U3" s="8" t="s">
        <v>327</v>
      </c>
    </row>
    <row r="4" s="8" customFormat="1" spans="1:21">
      <c r="A4" s="8" t="s">
        <v>333</v>
      </c>
      <c r="B4" s="8" t="s">
        <v>334</v>
      </c>
      <c r="C4" s="8" t="s">
        <v>335</v>
      </c>
      <c r="D4" s="8" t="s">
        <v>316</v>
      </c>
      <c r="E4" s="8" t="s">
        <v>336</v>
      </c>
      <c r="F4" s="8" t="s">
        <v>334</v>
      </c>
      <c r="G4" s="8" t="s">
        <v>337</v>
      </c>
      <c r="H4" s="8" t="s">
        <v>319</v>
      </c>
      <c r="I4" s="8" t="s">
        <v>338</v>
      </c>
      <c r="J4" s="8" t="s">
        <v>321</v>
      </c>
      <c r="K4" s="8" t="s">
        <v>338</v>
      </c>
      <c r="L4" s="8" t="s">
        <v>338</v>
      </c>
      <c r="M4" s="8" t="s">
        <v>322</v>
      </c>
      <c r="N4" s="8" t="s">
        <v>322</v>
      </c>
      <c r="O4" s="8" t="s">
        <v>15</v>
      </c>
      <c r="P4" s="8" t="s">
        <v>323</v>
      </c>
      <c r="Q4" s="8" t="s">
        <v>324</v>
      </c>
      <c r="R4" s="8" t="s">
        <v>339</v>
      </c>
      <c r="S4" s="8" t="s">
        <v>217</v>
      </c>
      <c r="T4" s="8" t="s">
        <v>326</v>
      </c>
      <c r="U4" s="8" t="s">
        <v>327</v>
      </c>
    </row>
    <row r="5" s="8" customFormat="1" spans="1:21">
      <c r="A5" s="8" t="s">
        <v>340</v>
      </c>
      <c r="B5" s="8" t="s">
        <v>341</v>
      </c>
      <c r="C5" s="8" t="s">
        <v>342</v>
      </c>
      <c r="D5" s="8" t="s">
        <v>316</v>
      </c>
      <c r="E5" s="8" t="s">
        <v>336</v>
      </c>
      <c r="F5" s="8" t="s">
        <v>341</v>
      </c>
      <c r="G5" s="8" t="s">
        <v>343</v>
      </c>
      <c r="H5" s="8" t="s">
        <v>319</v>
      </c>
      <c r="I5" s="8" t="s">
        <v>338</v>
      </c>
      <c r="J5" s="8" t="s">
        <v>321</v>
      </c>
      <c r="K5" s="8" t="s">
        <v>338</v>
      </c>
      <c r="L5" s="8" t="s">
        <v>338</v>
      </c>
      <c r="M5" s="8" t="s">
        <v>322</v>
      </c>
      <c r="N5" s="8" t="s">
        <v>322</v>
      </c>
      <c r="O5" s="8" t="s">
        <v>15</v>
      </c>
      <c r="P5" s="8" t="s">
        <v>323</v>
      </c>
      <c r="Q5" s="8" t="s">
        <v>324</v>
      </c>
      <c r="R5" s="8" t="s">
        <v>344</v>
      </c>
      <c r="S5" s="8" t="s">
        <v>217</v>
      </c>
      <c r="T5" s="8" t="s">
        <v>326</v>
      </c>
      <c r="U5" s="8" t="s">
        <v>327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4" workbookViewId="0">
      <selection activeCell="A1" sqref="A1"/>
    </sheetView>
  </sheetViews>
  <sheetFormatPr defaultColWidth="8" defaultRowHeight="12.75"/>
  <cols>
    <col min="1" max="2" width="21" style="1" customWidth="1"/>
    <col min="3" max="4" width="17.5" style="1" customWidth="1"/>
    <col min="5" max="5" width="26.25" style="1" customWidth="1"/>
    <col min="6" max="10" width="17.5" style="1" customWidth="1"/>
    <col min="11" max="16383" width="8" style="1"/>
  </cols>
  <sheetData>
    <row r="1" s="1" customFormat="1" ht="20" customHeight="1" spans="1:10">
      <c r="A1" s="3" t="s">
        <v>345</v>
      </c>
      <c r="B1" s="3" t="s">
        <v>346</v>
      </c>
      <c r="C1" s="3" t="s">
        <v>347</v>
      </c>
      <c r="D1" s="3" t="s">
        <v>348</v>
      </c>
      <c r="E1" s="3" t="s">
        <v>349</v>
      </c>
      <c r="F1" s="3" t="s">
        <v>350</v>
      </c>
      <c r="G1" s="3" t="s">
        <v>351</v>
      </c>
      <c r="H1" s="3" t="s">
        <v>24</v>
      </c>
      <c r="I1" s="3" t="s">
        <v>352</v>
      </c>
      <c r="J1" s="3" t="s">
        <v>353</v>
      </c>
    </row>
    <row r="2" s="1" customFormat="1" ht="20" customHeight="1" spans="1:10">
      <c r="A2" s="4" t="s">
        <v>259</v>
      </c>
      <c r="B2" s="3" t="s">
        <v>354</v>
      </c>
      <c r="C2" s="3" t="s">
        <v>355</v>
      </c>
      <c r="D2" s="3" t="s">
        <v>356</v>
      </c>
      <c r="E2" s="3" t="s">
        <v>34</v>
      </c>
      <c r="F2" s="3" t="s">
        <v>57</v>
      </c>
      <c r="G2" s="3" t="s">
        <v>357</v>
      </c>
      <c r="H2" s="5">
        <v>2</v>
      </c>
      <c r="I2" s="5">
        <v>710.84</v>
      </c>
      <c r="J2" s="3" t="s">
        <v>46</v>
      </c>
    </row>
    <row r="3" s="1" customFormat="1" ht="20" customHeight="1" spans="1:10">
      <c r="A3" s="4" t="s">
        <v>257</v>
      </c>
      <c r="B3" s="3" t="s">
        <v>358</v>
      </c>
      <c r="C3" s="3" t="s">
        <v>355</v>
      </c>
      <c r="D3" s="3" t="s">
        <v>356</v>
      </c>
      <c r="E3" s="3" t="s">
        <v>34</v>
      </c>
      <c r="F3" s="3" t="s">
        <v>39</v>
      </c>
      <c r="G3" s="3" t="s">
        <v>42</v>
      </c>
      <c r="H3" s="5">
        <v>1</v>
      </c>
      <c r="I3" s="5">
        <v>335.63</v>
      </c>
      <c r="J3" s="3" t="s">
        <v>46</v>
      </c>
    </row>
    <row r="4" s="1" customFormat="1" ht="20" customHeight="1" spans="1:10">
      <c r="A4" s="4" t="s">
        <v>262</v>
      </c>
      <c r="B4" s="3" t="s">
        <v>359</v>
      </c>
      <c r="C4" s="3" t="s">
        <v>355</v>
      </c>
      <c r="D4" s="3" t="s">
        <v>356</v>
      </c>
      <c r="E4" s="3" t="s">
        <v>65</v>
      </c>
      <c r="F4" s="3" t="s">
        <v>83</v>
      </c>
      <c r="G4" s="3" t="s">
        <v>360</v>
      </c>
      <c r="H4" s="5">
        <v>1</v>
      </c>
      <c r="I4" s="5">
        <v>315</v>
      </c>
      <c r="J4" s="3" t="s">
        <v>46</v>
      </c>
    </row>
    <row r="5" s="1" customFormat="1" ht="20" customHeight="1" spans="1:10">
      <c r="A5" s="4" t="s">
        <v>260</v>
      </c>
      <c r="B5" s="3" t="s">
        <v>361</v>
      </c>
      <c r="C5" s="3" t="s">
        <v>355</v>
      </c>
      <c r="D5" s="3" t="s">
        <v>356</v>
      </c>
      <c r="E5" s="3" t="s">
        <v>65</v>
      </c>
      <c r="F5" s="3" t="s">
        <v>69</v>
      </c>
      <c r="G5" s="3" t="s">
        <v>362</v>
      </c>
      <c r="H5" s="5">
        <v>1</v>
      </c>
      <c r="I5" s="5">
        <v>395</v>
      </c>
      <c r="J5" s="3" t="s">
        <v>46</v>
      </c>
    </row>
    <row r="6" s="1" customFormat="1" ht="20" customHeight="1" spans="1:10">
      <c r="A6" s="4" t="s">
        <v>285</v>
      </c>
      <c r="B6" s="3" t="s">
        <v>363</v>
      </c>
      <c r="C6" s="3" t="s">
        <v>355</v>
      </c>
      <c r="D6" s="3" t="s">
        <v>356</v>
      </c>
      <c r="E6" s="3" t="s">
        <v>34</v>
      </c>
      <c r="F6" s="3" t="s">
        <v>364</v>
      </c>
      <c r="G6" s="3" t="s">
        <v>365</v>
      </c>
      <c r="H6" s="5">
        <v>3</v>
      </c>
      <c r="I6" s="5">
        <v>908.7</v>
      </c>
      <c r="J6" s="3" t="s">
        <v>46</v>
      </c>
    </row>
    <row r="7" s="1" customFormat="1" ht="20" customHeight="1" spans="1:10">
      <c r="A7" s="4" t="s">
        <v>258</v>
      </c>
      <c r="B7" s="3" t="s">
        <v>366</v>
      </c>
      <c r="C7" s="3" t="s">
        <v>355</v>
      </c>
      <c r="D7" s="3" t="s">
        <v>356</v>
      </c>
      <c r="E7" s="3" t="s">
        <v>34</v>
      </c>
      <c r="F7" s="3" t="s">
        <v>50</v>
      </c>
      <c r="G7" s="3" t="s">
        <v>51</v>
      </c>
      <c r="H7" s="5">
        <v>1</v>
      </c>
      <c r="I7" s="5">
        <v>320.93</v>
      </c>
      <c r="J7" s="3" t="s">
        <v>46</v>
      </c>
    </row>
    <row r="8" s="1" customFormat="1" ht="20" customHeight="1" spans="1:10">
      <c r="A8" s="4" t="s">
        <v>261</v>
      </c>
      <c r="B8" s="3" t="s">
        <v>367</v>
      </c>
      <c r="C8" s="3" t="s">
        <v>355</v>
      </c>
      <c r="D8" s="3" t="s">
        <v>356</v>
      </c>
      <c r="E8" s="3" t="s">
        <v>34</v>
      </c>
      <c r="F8" s="3" t="s">
        <v>75</v>
      </c>
      <c r="G8" s="3" t="s">
        <v>76</v>
      </c>
      <c r="H8" s="5">
        <v>1</v>
      </c>
      <c r="I8" s="5">
        <v>295.94</v>
      </c>
      <c r="J8" s="3" t="s">
        <v>46</v>
      </c>
    </row>
    <row r="9" s="2" customFormat="1" ht="20" customHeight="1" spans="1:10">
      <c r="A9" s="4" t="s">
        <v>265</v>
      </c>
      <c r="B9" s="4" t="s">
        <v>368</v>
      </c>
      <c r="C9" s="4" t="s">
        <v>355</v>
      </c>
      <c r="D9" s="4" t="s">
        <v>356</v>
      </c>
      <c r="E9" s="4" t="s">
        <v>34</v>
      </c>
      <c r="F9" s="4" t="s">
        <v>101</v>
      </c>
      <c r="G9" s="4" t="s">
        <v>42</v>
      </c>
      <c r="H9" s="6">
        <v>1</v>
      </c>
      <c r="I9" s="6">
        <v>335.63</v>
      </c>
      <c r="J9" s="4" t="s">
        <v>46</v>
      </c>
    </row>
    <row r="10" s="1" customFormat="1" ht="20" customHeight="1" spans="1:10">
      <c r="A10" s="4" t="s">
        <v>279</v>
      </c>
      <c r="B10" s="3" t="s">
        <v>369</v>
      </c>
      <c r="C10" s="3" t="s">
        <v>355</v>
      </c>
      <c r="D10" s="3" t="s">
        <v>356</v>
      </c>
      <c r="E10" s="3" t="s">
        <v>370</v>
      </c>
      <c r="F10" s="3" t="s">
        <v>160</v>
      </c>
      <c r="G10" s="3" t="s">
        <v>371</v>
      </c>
      <c r="H10" s="5">
        <v>1</v>
      </c>
      <c r="I10" s="5">
        <v>242</v>
      </c>
      <c r="J10" s="3" t="s">
        <v>46</v>
      </c>
    </row>
    <row r="11" s="1" customFormat="1" ht="20" customHeight="1" spans="1:10">
      <c r="A11" s="4" t="s">
        <v>263</v>
      </c>
      <c r="B11" s="3" t="s">
        <v>372</v>
      </c>
      <c r="C11" s="3" t="s">
        <v>355</v>
      </c>
      <c r="D11" s="3" t="s">
        <v>356</v>
      </c>
      <c r="E11" s="3" t="s">
        <v>34</v>
      </c>
      <c r="F11" s="3" t="s">
        <v>89</v>
      </c>
      <c r="G11" s="3" t="s">
        <v>76</v>
      </c>
      <c r="H11" s="5">
        <v>1</v>
      </c>
      <c r="I11" s="5">
        <v>295.94</v>
      </c>
      <c r="J11" s="3" t="s">
        <v>46</v>
      </c>
    </row>
    <row r="12" s="1" customFormat="1" ht="20" customHeight="1" spans="1:10">
      <c r="A12" s="4" t="s">
        <v>273</v>
      </c>
      <c r="B12" s="3" t="s">
        <v>373</v>
      </c>
      <c r="C12" s="3" t="s">
        <v>355</v>
      </c>
      <c r="D12" s="3" t="s">
        <v>356</v>
      </c>
      <c r="E12" s="3" t="s">
        <v>34</v>
      </c>
      <c r="F12" s="3" t="s">
        <v>129</v>
      </c>
      <c r="G12" s="3" t="s">
        <v>130</v>
      </c>
      <c r="H12" s="5">
        <v>1</v>
      </c>
      <c r="I12" s="5">
        <v>441.75</v>
      </c>
      <c r="J12" s="3" t="s">
        <v>46</v>
      </c>
    </row>
    <row r="13" s="1" customFormat="1" ht="20" customHeight="1" spans="1:10">
      <c r="A13" s="4" t="s">
        <v>272</v>
      </c>
      <c r="B13" s="3" t="s">
        <v>374</v>
      </c>
      <c r="C13" s="3" t="s">
        <v>355</v>
      </c>
      <c r="D13" s="3" t="s">
        <v>356</v>
      </c>
      <c r="E13" s="3" t="s">
        <v>34</v>
      </c>
      <c r="F13" s="3" t="s">
        <v>122</v>
      </c>
      <c r="G13" s="3" t="s">
        <v>375</v>
      </c>
      <c r="H13" s="5">
        <v>1</v>
      </c>
      <c r="I13" s="5">
        <v>305</v>
      </c>
      <c r="J13" s="3" t="s">
        <v>46</v>
      </c>
    </row>
    <row r="14" s="1" customFormat="1" ht="20" customHeight="1" spans="1:10">
      <c r="A14" s="4" t="s">
        <v>274</v>
      </c>
      <c r="B14" s="3" t="s">
        <v>376</v>
      </c>
      <c r="C14" s="3" t="s">
        <v>355</v>
      </c>
      <c r="D14" s="3" t="s">
        <v>356</v>
      </c>
      <c r="E14" s="3" t="s">
        <v>370</v>
      </c>
      <c r="F14" s="3" t="s">
        <v>137</v>
      </c>
      <c r="G14" s="3" t="s">
        <v>377</v>
      </c>
      <c r="H14" s="5">
        <v>1</v>
      </c>
      <c r="I14" s="5">
        <v>250</v>
      </c>
      <c r="J14" s="3" t="s">
        <v>46</v>
      </c>
    </row>
    <row r="15" s="1" customFormat="1" ht="20" customHeight="1" spans="1:10">
      <c r="A15" s="4" t="s">
        <v>270</v>
      </c>
      <c r="B15" s="3" t="s">
        <v>378</v>
      </c>
      <c r="C15" s="3" t="s">
        <v>355</v>
      </c>
      <c r="D15" s="3" t="s">
        <v>356</v>
      </c>
      <c r="E15" s="3" t="s">
        <v>34</v>
      </c>
      <c r="F15" s="3" t="s">
        <v>115</v>
      </c>
      <c r="G15" s="3" t="s">
        <v>116</v>
      </c>
      <c r="H15" s="5">
        <v>1</v>
      </c>
      <c r="I15" s="5">
        <v>313.93</v>
      </c>
      <c r="J15" s="3" t="s">
        <v>46</v>
      </c>
    </row>
    <row r="16" s="1" customFormat="1" ht="20" customHeight="1" spans="1:10">
      <c r="A16" s="4" t="s">
        <v>267</v>
      </c>
      <c r="B16" s="3" t="s">
        <v>379</v>
      </c>
      <c r="C16" s="3" t="s">
        <v>355</v>
      </c>
      <c r="D16" s="3" t="s">
        <v>356</v>
      </c>
      <c r="E16" s="3" t="s">
        <v>34</v>
      </c>
      <c r="F16" s="3" t="s">
        <v>107</v>
      </c>
      <c r="G16" s="3" t="s">
        <v>76</v>
      </c>
      <c r="H16" s="5">
        <v>1</v>
      </c>
      <c r="I16" s="5">
        <v>295.94</v>
      </c>
      <c r="J16" s="3" t="s">
        <v>46</v>
      </c>
    </row>
    <row r="17" s="1" customFormat="1" ht="20" customHeight="1" spans="1:10">
      <c r="A17" s="4" t="s">
        <v>271</v>
      </c>
      <c r="B17" s="3" t="s">
        <v>380</v>
      </c>
      <c r="C17" s="3" t="s">
        <v>355</v>
      </c>
      <c r="D17" s="3" t="s">
        <v>356</v>
      </c>
      <c r="E17" s="3" t="s">
        <v>34</v>
      </c>
      <c r="F17" s="3" t="s">
        <v>101</v>
      </c>
      <c r="G17" s="3" t="s">
        <v>116</v>
      </c>
      <c r="H17" s="5">
        <v>1</v>
      </c>
      <c r="I17" s="5">
        <v>313.93</v>
      </c>
      <c r="J17" s="3" t="s">
        <v>46</v>
      </c>
    </row>
    <row r="18" s="1" customFormat="1" ht="20" customHeight="1" spans="1:10">
      <c r="A18" s="4" t="s">
        <v>269</v>
      </c>
      <c r="B18" s="3" t="s">
        <v>381</v>
      </c>
      <c r="C18" s="3" t="s">
        <v>355</v>
      </c>
      <c r="D18" s="3" t="s">
        <v>356</v>
      </c>
      <c r="E18" s="3" t="s">
        <v>34</v>
      </c>
      <c r="F18" s="3" t="s">
        <v>112</v>
      </c>
      <c r="G18" s="3" t="s">
        <v>76</v>
      </c>
      <c r="H18" s="5">
        <v>1</v>
      </c>
      <c r="I18" s="5">
        <v>295.94</v>
      </c>
      <c r="J18" s="3" t="s">
        <v>46</v>
      </c>
    </row>
    <row r="19" s="1" customFormat="1" ht="20" customHeight="1" spans="1:10">
      <c r="A19" s="4" t="s">
        <v>268</v>
      </c>
      <c r="B19" s="3" t="s">
        <v>382</v>
      </c>
      <c r="C19" s="3" t="s">
        <v>355</v>
      </c>
      <c r="D19" s="3" t="s">
        <v>356</v>
      </c>
      <c r="E19" s="3" t="s">
        <v>34</v>
      </c>
      <c r="F19" s="3" t="s">
        <v>109</v>
      </c>
      <c r="G19" s="3" t="s">
        <v>76</v>
      </c>
      <c r="H19" s="5">
        <v>1</v>
      </c>
      <c r="I19" s="5">
        <v>295.94</v>
      </c>
      <c r="J19" s="3" t="s">
        <v>46</v>
      </c>
    </row>
    <row r="20" s="1" customFormat="1" ht="20" customHeight="1" spans="1:10">
      <c r="A20" s="4" t="s">
        <v>278</v>
      </c>
      <c r="B20" s="3" t="s">
        <v>383</v>
      </c>
      <c r="C20" s="3" t="s">
        <v>355</v>
      </c>
      <c r="D20" s="3" t="s">
        <v>356</v>
      </c>
      <c r="E20" s="3" t="s">
        <v>34</v>
      </c>
      <c r="F20" s="3" t="s">
        <v>158</v>
      </c>
      <c r="G20" s="3" t="s">
        <v>42</v>
      </c>
      <c r="H20" s="5">
        <v>1</v>
      </c>
      <c r="I20" s="5">
        <v>335.63</v>
      </c>
      <c r="J20" s="3" t="s">
        <v>46</v>
      </c>
    </row>
    <row r="21" s="1" customFormat="1" ht="20" customHeight="1" spans="1:10">
      <c r="A21" s="4" t="s">
        <v>277</v>
      </c>
      <c r="B21" s="3" t="s">
        <v>384</v>
      </c>
      <c r="C21" s="3" t="s">
        <v>355</v>
      </c>
      <c r="D21" s="3" t="s">
        <v>356</v>
      </c>
      <c r="E21" s="3" t="s">
        <v>370</v>
      </c>
      <c r="F21" s="3" t="s">
        <v>156</v>
      </c>
      <c r="G21" s="3" t="s">
        <v>377</v>
      </c>
      <c r="H21" s="5">
        <v>1</v>
      </c>
      <c r="I21" s="5">
        <v>250</v>
      </c>
      <c r="J21" s="3" t="s">
        <v>46</v>
      </c>
    </row>
    <row r="22" s="1" customFormat="1" ht="20" customHeight="1" spans="1:10">
      <c r="A22" s="4" t="s">
        <v>288</v>
      </c>
      <c r="B22" s="3" t="s">
        <v>385</v>
      </c>
      <c r="C22" s="3" t="s">
        <v>355</v>
      </c>
      <c r="D22" s="3" t="s">
        <v>356</v>
      </c>
      <c r="E22" s="3" t="s">
        <v>194</v>
      </c>
      <c r="F22" s="3" t="s">
        <v>196</v>
      </c>
      <c r="G22" s="3" t="s">
        <v>386</v>
      </c>
      <c r="H22" s="5">
        <v>1</v>
      </c>
      <c r="I22" s="5">
        <v>383</v>
      </c>
      <c r="J22" s="3" t="s">
        <v>46</v>
      </c>
    </row>
    <row r="23" s="1" customFormat="1" ht="20" customHeight="1" spans="1:10">
      <c r="A23" s="4" t="s">
        <v>275</v>
      </c>
      <c r="B23" s="3" t="s">
        <v>387</v>
      </c>
      <c r="C23" s="3" t="s">
        <v>355</v>
      </c>
      <c r="D23" s="3" t="s">
        <v>356</v>
      </c>
      <c r="E23" s="3" t="s">
        <v>34</v>
      </c>
      <c r="F23" s="3" t="s">
        <v>148</v>
      </c>
      <c r="G23" s="3" t="s">
        <v>42</v>
      </c>
      <c r="H23" s="5">
        <v>1</v>
      </c>
      <c r="I23" s="5">
        <v>335.63</v>
      </c>
      <c r="J23" s="3" t="s">
        <v>46</v>
      </c>
    </row>
    <row r="24" s="1" customFormat="1" ht="20" customHeight="1" spans="1:10">
      <c r="A24" s="4" t="s">
        <v>281</v>
      </c>
      <c r="B24" s="3" t="s">
        <v>388</v>
      </c>
      <c r="C24" s="3" t="s">
        <v>355</v>
      </c>
      <c r="D24" s="3" t="s">
        <v>356</v>
      </c>
      <c r="E24" s="3" t="s">
        <v>34</v>
      </c>
      <c r="F24" s="3" t="s">
        <v>172</v>
      </c>
      <c r="G24" s="3" t="s">
        <v>375</v>
      </c>
      <c r="H24" s="5">
        <v>1</v>
      </c>
      <c r="I24" s="5">
        <v>305</v>
      </c>
      <c r="J24" s="3" t="s">
        <v>46</v>
      </c>
    </row>
    <row r="25" s="1" customFormat="1" ht="20" customHeight="1" spans="1:10">
      <c r="A25" s="4" t="s">
        <v>286</v>
      </c>
      <c r="B25" s="3" t="s">
        <v>389</v>
      </c>
      <c r="C25" s="3" t="s">
        <v>355</v>
      </c>
      <c r="D25" s="3" t="s">
        <v>356</v>
      </c>
      <c r="E25" s="3" t="s">
        <v>34</v>
      </c>
      <c r="F25" s="3" t="s">
        <v>189</v>
      </c>
      <c r="G25" s="3" t="s">
        <v>116</v>
      </c>
      <c r="H25" s="5">
        <v>1</v>
      </c>
      <c r="I25" s="5">
        <v>313.93</v>
      </c>
      <c r="J25" s="3" t="s">
        <v>46</v>
      </c>
    </row>
    <row r="26" s="1" customFormat="1" ht="20" customHeight="1" spans="1:10">
      <c r="A26" s="4" t="s">
        <v>276</v>
      </c>
      <c r="B26" s="3" t="s">
        <v>390</v>
      </c>
      <c r="C26" s="3" t="s">
        <v>355</v>
      </c>
      <c r="D26" s="3" t="s">
        <v>356</v>
      </c>
      <c r="E26" s="3" t="s">
        <v>34</v>
      </c>
      <c r="F26" s="3" t="s">
        <v>150</v>
      </c>
      <c r="G26" s="3" t="s">
        <v>391</v>
      </c>
      <c r="H26" s="5">
        <v>1</v>
      </c>
      <c r="I26" s="5">
        <v>496.8</v>
      </c>
      <c r="J26" s="3" t="s">
        <v>46</v>
      </c>
    </row>
    <row r="27" s="1" customFormat="1" ht="20" customHeight="1" spans="1:10">
      <c r="A27" s="4" t="s">
        <v>289</v>
      </c>
      <c r="B27" s="3" t="s">
        <v>392</v>
      </c>
      <c r="C27" s="3" t="s">
        <v>355</v>
      </c>
      <c r="D27" s="3" t="s">
        <v>356</v>
      </c>
      <c r="E27" s="3" t="s">
        <v>34</v>
      </c>
      <c r="F27" s="3" t="s">
        <v>201</v>
      </c>
      <c r="G27" s="3" t="s">
        <v>76</v>
      </c>
      <c r="H27" s="5">
        <v>1</v>
      </c>
      <c r="I27" s="5">
        <v>295.94</v>
      </c>
      <c r="J27" s="3" t="s">
        <v>46</v>
      </c>
    </row>
    <row r="28" s="1" customFormat="1" ht="20" customHeight="1" spans="1:10">
      <c r="A28" s="4" t="s">
        <v>284</v>
      </c>
      <c r="B28" s="3" t="s">
        <v>393</v>
      </c>
      <c r="C28" s="3" t="s">
        <v>355</v>
      </c>
      <c r="D28" s="3" t="s">
        <v>356</v>
      </c>
      <c r="E28" s="3" t="s">
        <v>370</v>
      </c>
      <c r="F28" s="3" t="s">
        <v>179</v>
      </c>
      <c r="G28" s="3" t="s">
        <v>377</v>
      </c>
      <c r="H28" s="5">
        <v>1</v>
      </c>
      <c r="I28" s="5">
        <v>250</v>
      </c>
      <c r="J28" s="3" t="s">
        <v>46</v>
      </c>
    </row>
    <row r="29" s="1" customFormat="1" ht="20" customHeight="1" spans="1:10">
      <c r="A29" s="4" t="s">
        <v>283</v>
      </c>
      <c r="B29" s="3" t="s">
        <v>394</v>
      </c>
      <c r="C29" s="3" t="s">
        <v>355</v>
      </c>
      <c r="D29" s="3" t="s">
        <v>356</v>
      </c>
      <c r="E29" s="3" t="s">
        <v>370</v>
      </c>
      <c r="F29" s="3" t="s">
        <v>177</v>
      </c>
      <c r="G29" s="3" t="s">
        <v>377</v>
      </c>
      <c r="H29" s="5">
        <v>1</v>
      </c>
      <c r="I29" s="5">
        <v>250</v>
      </c>
      <c r="J29" s="3" t="s">
        <v>46</v>
      </c>
    </row>
    <row r="30" s="1" customFormat="1" ht="20" customHeight="1" spans="1:10">
      <c r="A30" s="4" t="s">
        <v>287</v>
      </c>
      <c r="B30" s="3" t="s">
        <v>395</v>
      </c>
      <c r="C30" s="3" t="s">
        <v>355</v>
      </c>
      <c r="D30" s="3" t="s">
        <v>356</v>
      </c>
      <c r="E30" s="3" t="s">
        <v>34</v>
      </c>
      <c r="F30" s="3" t="s">
        <v>191</v>
      </c>
      <c r="G30" s="3" t="s">
        <v>42</v>
      </c>
      <c r="H30" s="5">
        <v>1</v>
      </c>
      <c r="I30" s="5">
        <v>335.63</v>
      </c>
      <c r="J30" s="3" t="s">
        <v>46</v>
      </c>
    </row>
    <row r="31" s="1" customFormat="1" ht="20" customHeight="1" spans="1:10">
      <c r="A31" s="4" t="s">
        <v>282</v>
      </c>
      <c r="B31" s="3" t="s">
        <v>396</v>
      </c>
      <c r="C31" s="3" t="s">
        <v>355</v>
      </c>
      <c r="D31" s="3" t="s">
        <v>356</v>
      </c>
      <c r="E31" s="3" t="s">
        <v>34</v>
      </c>
      <c r="F31" s="3" t="s">
        <v>174</v>
      </c>
      <c r="G31" s="3" t="s">
        <v>42</v>
      </c>
      <c r="H31" s="5">
        <v>1</v>
      </c>
      <c r="I31" s="5">
        <v>335.63</v>
      </c>
      <c r="J31" s="3" t="s">
        <v>46</v>
      </c>
    </row>
    <row r="32" s="1" customFormat="1" ht="20" customHeight="1" spans="1:10">
      <c r="A32" s="4" t="s">
        <v>280</v>
      </c>
      <c r="B32" s="3" t="s">
        <v>397</v>
      </c>
      <c r="C32" s="3" t="s">
        <v>355</v>
      </c>
      <c r="D32" s="3" t="s">
        <v>356</v>
      </c>
      <c r="E32" s="3" t="s">
        <v>34</v>
      </c>
      <c r="F32" s="3" t="s">
        <v>398</v>
      </c>
      <c r="G32" s="3" t="s">
        <v>375</v>
      </c>
      <c r="H32" s="5">
        <v>4</v>
      </c>
      <c r="I32" s="5">
        <v>1220</v>
      </c>
      <c r="J32" s="3" t="s">
        <v>46</v>
      </c>
    </row>
    <row r="33" s="1" customFormat="1" ht="22.05" customHeight="1" spans="1:9">
      <c r="A33" s="7"/>
      <c r="B33" s="7" t="s">
        <v>399</v>
      </c>
      <c r="C33" s="7"/>
      <c r="D33" s="7"/>
      <c r="E33" s="7"/>
      <c r="F33" s="7"/>
      <c r="G33" s="7"/>
      <c r="H33" s="3">
        <f>SUM(H2:H32)</f>
        <v>37</v>
      </c>
      <c r="I33" s="3">
        <f>SUM(I2:I32)</f>
        <v>11775.23</v>
      </c>
    </row>
    <row r="34" s="1" customFormat="1" spans="9:9">
      <c r="I34" s="1">
        <v>11775.23</v>
      </c>
    </row>
  </sheetData>
  <mergeCells count="1">
    <mergeCell ref="B33:F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2022-05-05T08:54:00Z</dcterms:created>
  <dcterms:modified xsi:type="dcterms:W3CDTF">2022-05-05T10:01:54Z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611ADFE2C11D4C349EC8CEF142B49C55</vt:lpwstr>
  </property>
  <property fmtid="{D5CDD505-2E9C-101B-9397-08002B2CF9AE}" pid="3" name="KSOProductBuildVer">
    <vt:lpwstr>2052-11.1.0.11636</vt:lpwstr>
  </property>
</Properties>
</file>