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<sst xmlns="http://schemas.openxmlformats.org/spreadsheetml/2006/main" count="570" uniqueCount="219">
  <si>
    <t>去哪儿网酒店预付对账单</t>
  </si>
  <si>
    <t>供应商名称：</t>
  </si>
  <si>
    <t>趣悠游</t>
  </si>
  <si>
    <t>结算周期：</t>
  </si>
  <si>
    <t>2022-04-25至2022-05-01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</si>
  <si>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</si>
  <si>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</si>
  <si>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</si>
  <si>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</si>
  <si>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</si>
  <si>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</si>
  <si>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</si>
  <si>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</si>
  <si>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</si>
  <si>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</si>
  <si>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</si>
  <si>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</si>
  <si>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</si>
  <si>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</si>
  <si>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</si>
  <si>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¥19,730.00</t>
  </si>
  <si>
    <t>¥2,486.00</t>
  </si>
  <si>
    <t>¥1,775.00</t>
  </si>
  <si>
    <t>¥15,469.00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</si>
  <si>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</si>
  <si>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</si>
  <si>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</si>
  <si>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</si>
  <si>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</si>
  <si>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</si>
  <si>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</si>
  <si>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</si>
  <si>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</si>
  <si>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</si>
  <si>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</si>
  <si>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</si>
  <si>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</si>
  <si>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</si>
  <si>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</si>
  <si>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</si>
  <si>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</si>
  <si>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</si>
  <si>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</si>
  <si>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</si>
  <si>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</si>
  <si>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</si>
  <si>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</si>
  <si>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</si>
  <si>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</si>
  <si>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</si>
  <si>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</si>
  <si>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</si>
  <si>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</si>
  <si>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</si>
  <si>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</si>
  <si>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</si>
  <si>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</si>
  <si>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</si>
  <si>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</si>
  <si>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</si>
  <si>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</si>
  <si>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</si>
  <si>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</si>
  <si>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</si>
  <si>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</si>
  <si>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</si>
  <si>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</si>
  <si>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</si>
  <si>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</si>
  <si>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</si>
  <si>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702978551570</t>
  </si>
  <si>
    <t>2524255</t>
  </si>
  <si>
    <t>酒店预付</t>
  </si>
  <si>
    <t>否</t>
  </si>
  <si>
    <t>普通</t>
  </si>
  <si>
    <t>197289773</t>
  </si>
  <si>
    <t>曼谷白金诺富特酒店 (SHA Plus+)</t>
  </si>
  <si>
    <t>1626188</t>
  </si>
  <si>
    <t>HU/TINGTING</t>
  </si>
  <si>
    <t>2022-04-25</t>
  </si>
  <si>
    <t>2022-04-26</t>
  </si>
  <si>
    <t>¥447.00</t>
  </si>
  <si>
    <t>2022-04-25 15:26:32</t>
  </si>
  <si>
    <t>Superior twin room</t>
  </si>
  <si>
    <t>WEBSITE</t>
  </si>
  <si>
    <t>702976168652</t>
  </si>
  <si>
    <t>2520995</t>
  </si>
  <si>
    <t>197275715</t>
  </si>
  <si>
    <t>新加坡丽思卡尔顿美年酒店 (Staycation Approved)</t>
  </si>
  <si>
    <t>CHIU/YANHAO</t>
  </si>
  <si>
    <t>2022-04-23</t>
  </si>
  <si>
    <t>2022-04-24</t>
  </si>
  <si>
    <t>¥4,574.00</t>
  </si>
  <si>
    <t>¥490.00</t>
  </si>
  <si>
    <t>¥4,084.00</t>
  </si>
  <si>
    <t>Deluxe Kallang Room</t>
  </si>
  <si>
    <t>702980323994</t>
  </si>
  <si>
    <t>2526505</t>
  </si>
  <si>
    <t>197333105</t>
  </si>
  <si>
    <t>沙美岛萨凯海滩度假村 (SHA Plus+)</t>
  </si>
  <si>
    <t>YAN/JIN|CHEN/CAILING</t>
  </si>
  <si>
    <t>2022-04-27</t>
  </si>
  <si>
    <t>2022-05-01</t>
  </si>
  <si>
    <t>2022-05-02</t>
  </si>
  <si>
    <t>¥1,292.00</t>
  </si>
  <si>
    <t>2022-04-27 11:25:19</t>
  </si>
  <si>
    <t>Deluxe Room</t>
  </si>
  <si>
    <t>702980118000</t>
  </si>
  <si>
    <t>2526962</t>
  </si>
  <si>
    <t>197295179</t>
  </si>
  <si>
    <t>曼谷铂尔曼皇权酒店 (SHA Plus+)</t>
  </si>
  <si>
    <t>YU/SHENGHUA</t>
  </si>
  <si>
    <t>2022-04-28</t>
  </si>
  <si>
    <t>¥559.00</t>
  </si>
  <si>
    <t>¥53.00</t>
  </si>
  <si>
    <t>¥506.00</t>
  </si>
  <si>
    <t>Superior Twin Room</t>
  </si>
  <si>
    <t>702978587639</t>
  </si>
  <si>
    <t>2524795</t>
  </si>
  <si>
    <t>221843615</t>
  </si>
  <si>
    <t>澳门新濠天地 - 摩珀斯</t>
  </si>
  <si>
    <t>CAIKANG/LAMU|GONGQIAO/CAIRANG</t>
  </si>
  <si>
    <t>2022-04-29</t>
  </si>
  <si>
    <t>¥9,090.00</t>
  </si>
  <si>
    <t>¥939.00</t>
  </si>
  <si>
    <t>¥8,151.00</t>
  </si>
  <si>
    <t>Premier Suite</t>
  </si>
  <si>
    <t>702982710383</t>
  </si>
  <si>
    <t>2529092</t>
  </si>
  <si>
    <t>197289803</t>
  </si>
  <si>
    <t>曼谷 JW 万豪酒店 (SHA Plus+)</t>
  </si>
  <si>
    <t>YU/XIAODAN|JIN/LING|ZHANG/YONG</t>
  </si>
  <si>
    <t>2022-04-30</t>
  </si>
  <si>
    <t>¥2,334.00</t>
  </si>
  <si>
    <t>¥222.00</t>
  </si>
  <si>
    <t>¥2,112.00</t>
  </si>
  <si>
    <t>Deluxe king room</t>
  </si>
  <si>
    <t>702982815232</t>
  </si>
  <si>
    <t>2529887</t>
  </si>
  <si>
    <t>197307308</t>
  </si>
  <si>
    <t>格拉斯服务式套房酒店</t>
  </si>
  <si>
    <t>LIN/JINGXUAN</t>
  </si>
  <si>
    <t>¥274.00</t>
  </si>
  <si>
    <t>2022-04-30 13:00:01</t>
  </si>
  <si>
    <t>One Grass Suite Room</t>
  </si>
  <si>
    <t>702983866347</t>
  </si>
  <si>
    <t>2530901</t>
  </si>
  <si>
    <t>197280305</t>
  </si>
  <si>
    <t>太平洋丽晶套房酒店</t>
  </si>
  <si>
    <t>XU/JIAHUI</t>
  </si>
  <si>
    <t>¥473.00</t>
  </si>
  <si>
    <t>2022-04-30 15:00:13</t>
  </si>
  <si>
    <t>Premier Deluxe Twin Suite</t>
  </si>
  <si>
    <t>702983614685</t>
  </si>
  <si>
    <t>2530942</t>
  </si>
  <si>
    <t>221861711</t>
  </si>
  <si>
    <t>荃湾西如心酒店</t>
  </si>
  <si>
    <t>LAU/POCHUEN</t>
  </si>
  <si>
    <t>¥687.00</t>
  </si>
  <si>
    <t>¥71.00</t>
  </si>
  <si>
    <t>¥616.00</t>
  </si>
  <si>
    <t>Superior Room - Tower 2</t>
  </si>
  <si>
    <t>合计</t>
  </si>
  <si>
    <t/>
  </si>
  <si>
    <t>¥17,244.00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</si>
  <si>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</si>
  <si>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</si>
  <si>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</si>
  <si>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</si>
  <si>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</si>
  <si>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</si>
  <si>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</si>
  <si>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</si>
  <si>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</si>
  <si>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702978587639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8151</t>
    </r>
    <r>
      <rPr>
        <sz val="10"/>
        <rFont val="宋体"/>
        <charset val="134"/>
      </rPr>
      <t>元待退回</t>
    </r>
  </si>
  <si>
    <t xml:space="preserve">A220505142621481 </t>
  </si>
  <si>
    <t>A220505142640481</t>
  </si>
  <si>
    <t>A2205051427031659</t>
  </si>
  <si>
    <r>
      <t>总计：</t>
    </r>
    <r>
      <rPr>
        <sz val="10"/>
        <rFont val="Arial"/>
        <charset val="134"/>
      </rPr>
      <t>15469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</si>
  <si>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</si>
  <si>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</si>
  <si>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</si>
  <si>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</si>
  <si>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</si>
  <si>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</si>
  <si>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</si>
  <si>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</si>
  <si>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</si>
  <si>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</si>
  <si>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</si>
  <si>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</si>
  <si>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</si>
  <si>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</si>
  <si>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</si>
  <si>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</si>
  <si>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</si>
  <si>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LAU POCHUEN</t>
  </si>
  <si>
    <t>退房日周结</t>
  </si>
  <si>
    <t>616.00</t>
  </si>
  <si>
    <t>RMB</t>
  </si>
  <si>
    <t>0</t>
  </si>
  <si>
    <t>0.00</t>
  </si>
  <si>
    <t>趣悠游国际直连</t>
  </si>
  <si>
    <t>1659</t>
  </si>
  <si>
    <t>2022-04-30 15:32:54</t>
  </si>
  <si>
    <t>汇智国际旅游发展有限公司</t>
  </si>
  <si>
    <t>直连</t>
  </si>
  <si>
    <t>曼谷JW万豪酒店</t>
  </si>
  <si>
    <t>YU XIAODAN,JIN LING,ZHANG YONG</t>
  </si>
  <si>
    <t>2112.00</t>
  </si>
  <si>
    <t>2022-04-29 13:59:03</t>
  </si>
  <si>
    <t>直采</t>
  </si>
  <si>
    <t>曼谷铂尔曼皇权酒店</t>
  </si>
  <si>
    <t>YU SHENGHUA</t>
  </si>
  <si>
    <t>506.00</t>
  </si>
  <si>
    <t>2022-04-27 18:30:30</t>
  </si>
  <si>
    <t>CHIU YANHAO</t>
  </si>
  <si>
    <t>4084.00</t>
  </si>
  <si>
    <t>2022-04-23 11:03:36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</si>
</sst>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9" borderId="16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2" fillId="28" borderId="17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9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79</v>
      </c>
      <c r="P2" s="8" t="s">
        <v>80</v>
      </c>
      <c r="Q2" s="8"/>
      <c r="R2" s="12" t="s">
        <v>81</v>
      </c>
      <c r="S2" s="13" t="s">
        <v>81</v>
      </c>
      <c r="T2" s="8" t="s">
        <v>82</v>
      </c>
      <c r="U2" s="12" t="s">
        <v>19</v>
      </c>
      <c r="V2" s="12" t="s">
        <v>19</v>
      </c>
      <c r="W2" s="13" t="s">
        <v>19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7" t="s">
        <v>85</v>
      </c>
      <c r="B3" s="7" t="s">
        <v>86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87</v>
      </c>
      <c r="H3" s="8" t="s">
        <v>88</v>
      </c>
      <c r="I3" s="8" t="s">
        <v>77</v>
      </c>
      <c r="J3" s="8" t="s">
        <v>2</v>
      </c>
      <c r="K3" s="8" t="s">
        <v>89</v>
      </c>
      <c r="L3" s="8">
        <v>1</v>
      </c>
      <c r="M3" s="8">
        <v>2</v>
      </c>
      <c r="N3" s="8" t="s">
        <v>90</v>
      </c>
      <c r="O3" s="8" t="s">
        <v>91</v>
      </c>
      <c r="P3" s="8" t="s">
        <v>80</v>
      </c>
      <c r="Q3" s="8"/>
      <c r="R3" s="12" t="s">
        <v>92</v>
      </c>
      <c r="S3" s="13" t="s">
        <v>19</v>
      </c>
      <c r="T3" s="8"/>
      <c r="U3" s="12" t="s">
        <v>19</v>
      </c>
      <c r="V3" s="12" t="s">
        <v>92</v>
      </c>
      <c r="W3" s="13" t="s">
        <v>93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73</v>
      </c>
      <c r="AH3" t="s">
        <v>19</v>
      </c>
    </row>
    <row r="4" ht="14.25" customHeight="1" spans="1:34">
      <c r="A4" s="7" t="s">
        <v>96</v>
      </c>
      <c r="B4" s="7" t="s">
        <v>97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98</v>
      </c>
      <c r="H4" s="8" t="s">
        <v>99</v>
      </c>
      <c r="I4" s="8" t="s">
        <v>77</v>
      </c>
      <c r="J4" s="8" t="s">
        <v>2</v>
      </c>
      <c r="K4" s="8" t="s">
        <v>100</v>
      </c>
      <c r="L4" s="8">
        <v>2</v>
      </c>
      <c r="M4" s="8">
        <v>1</v>
      </c>
      <c r="N4" s="8" t="s">
        <v>101</v>
      </c>
      <c r="O4" s="8" t="s">
        <v>102</v>
      </c>
      <c r="P4" s="8" t="s">
        <v>103</v>
      </c>
      <c r="Q4" s="8"/>
      <c r="R4" s="12" t="s">
        <v>104</v>
      </c>
      <c r="S4" s="13" t="s">
        <v>104</v>
      </c>
      <c r="T4" s="8" t="s">
        <v>105</v>
      </c>
      <c r="U4" s="12" t="s">
        <v>19</v>
      </c>
      <c r="V4" s="12" t="s">
        <v>19</v>
      </c>
      <c r="W4" s="13" t="s">
        <v>19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84</v>
      </c>
      <c r="AG4" t="s">
        <v>73</v>
      </c>
      <c r="AH4" t="s">
        <v>19</v>
      </c>
    </row>
    <row r="5" ht="14.25" customHeight="1" spans="1:34">
      <c r="A5" s="7" t="s">
        <v>107</v>
      </c>
      <c r="B5" s="7" t="s">
        <v>108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109</v>
      </c>
      <c r="H5" s="8" t="s">
        <v>110</v>
      </c>
      <c r="I5" s="8" t="s">
        <v>77</v>
      </c>
      <c r="J5" s="8" t="s">
        <v>2</v>
      </c>
      <c r="K5" s="8" t="s">
        <v>111</v>
      </c>
      <c r="L5" s="8">
        <v>1</v>
      </c>
      <c r="M5" s="8">
        <v>1</v>
      </c>
      <c r="N5" s="8" t="s">
        <v>101</v>
      </c>
      <c r="O5" s="8" t="s">
        <v>101</v>
      </c>
      <c r="P5" s="8" t="s">
        <v>112</v>
      </c>
      <c r="Q5" s="8"/>
      <c r="R5" s="12" t="s">
        <v>113</v>
      </c>
      <c r="S5" s="13" t="s">
        <v>19</v>
      </c>
      <c r="T5" s="8"/>
      <c r="U5" s="12" t="s">
        <v>19</v>
      </c>
      <c r="V5" s="12" t="s">
        <v>113</v>
      </c>
      <c r="W5" s="13" t="s">
        <v>114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84</v>
      </c>
      <c r="AG5" t="s">
        <v>73</v>
      </c>
      <c r="AH5" t="s">
        <v>19</v>
      </c>
    </row>
    <row r="6" ht="14.25" customHeight="1" spans="1:34">
      <c r="A6" s="7" t="s">
        <v>117</v>
      </c>
      <c r="B6" s="7" t="s">
        <v>118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119</v>
      </c>
      <c r="H6" s="8" t="s">
        <v>120</v>
      </c>
      <c r="I6" s="8" t="s">
        <v>77</v>
      </c>
      <c r="J6" s="8" t="s">
        <v>2</v>
      </c>
      <c r="K6" s="8" t="s">
        <v>121</v>
      </c>
      <c r="L6" s="8">
        <v>1</v>
      </c>
      <c r="M6" s="8">
        <v>3</v>
      </c>
      <c r="N6" s="8" t="s">
        <v>79</v>
      </c>
      <c r="O6" s="8" t="s">
        <v>80</v>
      </c>
      <c r="P6" s="8" t="s">
        <v>122</v>
      </c>
      <c r="Q6" s="8"/>
      <c r="R6" s="12" t="s">
        <v>123</v>
      </c>
      <c r="S6" s="13" t="s">
        <v>19</v>
      </c>
      <c r="T6" s="8"/>
      <c r="U6" s="12" t="s">
        <v>19</v>
      </c>
      <c r="V6" s="12" t="s">
        <v>123</v>
      </c>
      <c r="W6" s="13" t="s">
        <v>124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84</v>
      </c>
      <c r="AG6" t="s">
        <v>73</v>
      </c>
      <c r="AH6" t="s">
        <v>19</v>
      </c>
    </row>
    <row r="7" ht="14.25" customHeight="1" spans="1:34">
      <c r="A7" s="7" t="s">
        <v>127</v>
      </c>
      <c r="B7" s="7" t="s">
        <v>128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129</v>
      </c>
      <c r="H7" s="8" t="s">
        <v>130</v>
      </c>
      <c r="I7" s="8" t="s">
        <v>77</v>
      </c>
      <c r="J7" s="8" t="s">
        <v>2</v>
      </c>
      <c r="K7" s="8" t="s">
        <v>131</v>
      </c>
      <c r="L7" s="8">
        <v>3</v>
      </c>
      <c r="M7" s="8">
        <v>1</v>
      </c>
      <c r="N7" s="8" t="s">
        <v>122</v>
      </c>
      <c r="O7" s="8" t="s">
        <v>122</v>
      </c>
      <c r="P7" s="8" t="s">
        <v>132</v>
      </c>
      <c r="Q7" s="8"/>
      <c r="R7" s="12" t="s">
        <v>133</v>
      </c>
      <c r="S7" s="13" t="s">
        <v>19</v>
      </c>
      <c r="T7" s="8"/>
      <c r="U7" s="12" t="s">
        <v>19</v>
      </c>
      <c r="V7" s="12" t="s">
        <v>133</v>
      </c>
      <c r="W7" s="13" t="s">
        <v>134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84</v>
      </c>
      <c r="AG7" t="s">
        <v>73</v>
      </c>
      <c r="AH7" t="s">
        <v>19</v>
      </c>
    </row>
    <row r="8" ht="14.25" customHeight="1" spans="1:34">
      <c r="A8" s="7" t="s">
        <v>137</v>
      </c>
      <c r="B8" s="7" t="s">
        <v>138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139</v>
      </c>
      <c r="H8" s="8" t="s">
        <v>140</v>
      </c>
      <c r="I8" s="8" t="s">
        <v>77</v>
      </c>
      <c r="J8" s="8" t="s">
        <v>2</v>
      </c>
      <c r="K8" s="8" t="s">
        <v>141</v>
      </c>
      <c r="L8" s="8">
        <v>1</v>
      </c>
      <c r="M8" s="8">
        <v>2</v>
      </c>
      <c r="N8" s="8" t="s">
        <v>122</v>
      </c>
      <c r="O8" s="8" t="s">
        <v>132</v>
      </c>
      <c r="P8" s="8" t="s">
        <v>103</v>
      </c>
      <c r="Q8" s="8"/>
      <c r="R8" s="12" t="s">
        <v>142</v>
      </c>
      <c r="S8" s="13" t="s">
        <v>142</v>
      </c>
      <c r="T8" s="8" t="s">
        <v>143</v>
      </c>
      <c r="U8" s="12" t="s">
        <v>19</v>
      </c>
      <c r="V8" s="12" t="s">
        <v>19</v>
      </c>
      <c r="W8" s="13" t="s">
        <v>19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19</v>
      </c>
      <c r="AD8" t="s">
        <v>6</v>
      </c>
      <c r="AE8" t="s">
        <v>144</v>
      </c>
      <c r="AF8" t="s">
        <v>84</v>
      </c>
      <c r="AG8" t="s">
        <v>73</v>
      </c>
      <c r="AH8" t="s">
        <v>19</v>
      </c>
    </row>
    <row r="9" ht="14.25" customHeight="1" spans="1:34">
      <c r="A9" s="7" t="s">
        <v>145</v>
      </c>
      <c r="B9" s="7" t="s">
        <v>146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147</v>
      </c>
      <c r="H9" s="8" t="s">
        <v>148</v>
      </c>
      <c r="I9" s="8" t="s">
        <v>77</v>
      </c>
      <c r="J9" s="8" t="s">
        <v>2</v>
      </c>
      <c r="K9" s="8" t="s">
        <v>149</v>
      </c>
      <c r="L9" s="8">
        <v>1</v>
      </c>
      <c r="M9" s="8">
        <v>1</v>
      </c>
      <c r="N9" s="8" t="s">
        <v>132</v>
      </c>
      <c r="O9" s="8" t="s">
        <v>132</v>
      </c>
      <c r="P9" s="8" t="s">
        <v>102</v>
      </c>
      <c r="Q9" s="8"/>
      <c r="R9" s="12" t="s">
        <v>150</v>
      </c>
      <c r="S9" s="13" t="s">
        <v>150</v>
      </c>
      <c r="T9" s="8" t="s">
        <v>151</v>
      </c>
      <c r="U9" s="12" t="s">
        <v>19</v>
      </c>
      <c r="V9" s="12" t="s">
        <v>19</v>
      </c>
      <c r="W9" s="13" t="s">
        <v>19</v>
      </c>
      <c r="X9" s="13" t="s">
        <v>19</v>
      </c>
      <c r="Y9" s="12" t="s">
        <v>19</v>
      </c>
      <c r="Z9" s="13" t="s">
        <v>19</v>
      </c>
      <c r="AA9" s="15" t="s">
        <v>19</v>
      </c>
      <c r="AB9" t="s">
        <v>19</v>
      </c>
      <c r="AC9" t="s">
        <v>19</v>
      </c>
      <c r="AD9" t="s">
        <v>6</v>
      </c>
      <c r="AE9" t="s">
        <v>152</v>
      </c>
      <c r="AF9" t="s">
        <v>84</v>
      </c>
      <c r="AG9" t="s">
        <v>73</v>
      </c>
      <c r="AH9" t="s">
        <v>19</v>
      </c>
    </row>
    <row r="10" ht="14.25" customHeight="1" spans="1:34">
      <c r="A10" s="7" t="s">
        <v>153</v>
      </c>
      <c r="B10" s="7" t="s">
        <v>154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155</v>
      </c>
      <c r="H10" s="8" t="s">
        <v>156</v>
      </c>
      <c r="I10" s="8" t="s">
        <v>77</v>
      </c>
      <c r="J10" s="8" t="s">
        <v>2</v>
      </c>
      <c r="K10" s="8" t="s">
        <v>157</v>
      </c>
      <c r="L10" s="8">
        <v>1</v>
      </c>
      <c r="M10" s="8">
        <v>1</v>
      </c>
      <c r="N10" s="8" t="s">
        <v>132</v>
      </c>
      <c r="O10" s="8" t="s">
        <v>132</v>
      </c>
      <c r="P10" s="8" t="s">
        <v>102</v>
      </c>
      <c r="Q10" s="8"/>
      <c r="R10" s="12" t="s">
        <v>158</v>
      </c>
      <c r="S10" s="13" t="s">
        <v>19</v>
      </c>
      <c r="T10" s="8"/>
      <c r="U10" s="12" t="s">
        <v>19</v>
      </c>
      <c r="V10" s="12" t="s">
        <v>158</v>
      </c>
      <c r="W10" s="13" t="s">
        <v>159</v>
      </c>
      <c r="X10" s="13" t="s">
        <v>19</v>
      </c>
      <c r="Y10" s="12" t="s">
        <v>19</v>
      </c>
      <c r="Z10" s="13" t="s">
        <v>19</v>
      </c>
      <c r="AA10" s="15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84</v>
      </c>
      <c r="AG10" t="s">
        <v>73</v>
      </c>
      <c r="AH10" t="s">
        <v>19</v>
      </c>
    </row>
    <row r="11" customHeight="1" spans="1:32">
      <c r="A11" s="11" t="s">
        <v>162</v>
      </c>
      <c r="B11" s="11"/>
      <c r="C11" s="11" t="s">
        <v>163</v>
      </c>
      <c r="D11" s="11"/>
      <c r="E11" s="11"/>
      <c r="F11" s="11"/>
      <c r="G11" s="11" t="s">
        <v>163</v>
      </c>
      <c r="H11" s="11" t="s">
        <v>163</v>
      </c>
      <c r="I11" s="11" t="s">
        <v>163</v>
      </c>
      <c r="J11" s="11" t="s">
        <v>163</v>
      </c>
      <c r="K11" s="11" t="s">
        <v>163</v>
      </c>
      <c r="L11" s="11" t="s">
        <v>163</v>
      </c>
      <c r="M11" s="11" t="s">
        <v>163</v>
      </c>
      <c r="N11" s="11" t="s">
        <v>163</v>
      </c>
      <c r="O11" s="11" t="s">
        <v>163</v>
      </c>
      <c r="P11" s="11" t="s">
        <v>163</v>
      </c>
      <c r="Q11" s="11"/>
      <c r="R11" s="14" t="s">
        <v>20</v>
      </c>
      <c r="S11" s="14" t="s">
        <v>21</v>
      </c>
      <c r="T11" s="11" t="s">
        <v>163</v>
      </c>
      <c r="U11" s="14"/>
      <c r="V11" s="14" t="s">
        <v>164</v>
      </c>
      <c r="W11" s="14" t="s">
        <v>22</v>
      </c>
      <c r="X11" s="14"/>
      <c r="Y11" s="14"/>
      <c r="Z11" s="14"/>
      <c r="AA11" s="11"/>
      <c r="AB11" s="14"/>
      <c r="AC11" s="11"/>
      <c r="AD11" s="11" t="s">
        <v>163</v>
      </c>
      <c r="AE11" s="11"/>
      <c r="AF11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165</v>
      </c>
      <c r="B1" s="4" t="s">
        <v>166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167</v>
      </c>
      <c r="H1" s="4" t="s">
        <v>168</v>
      </c>
      <c r="I1" s="4" t="s">
        <v>13</v>
      </c>
      <c r="J1" s="4" t="s">
        <v>17</v>
      </c>
      <c r="K1" s="4" t="s">
        <v>18</v>
      </c>
      <c r="L1" s="10" t="s">
        <v>169</v>
      </c>
      <c r="M1" s="4" t="s">
        <v>170</v>
      </c>
      <c r="N1" s="4" t="s">
        <v>171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7" sqref="A17:C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173</v>
      </c>
    </row>
    <row r="2" ht="14.25" hidden="1" customHeight="1" spans="1:9">
      <c r="A2" s="7" t="s">
        <v>70</v>
      </c>
      <c r="B2" s="8" t="s">
        <v>79</v>
      </c>
      <c r="C2" s="8" t="s">
        <v>80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7" t="s">
        <v>85</v>
      </c>
      <c r="B3" s="8" t="s">
        <v>91</v>
      </c>
      <c r="C3" s="8" t="s">
        <v>80</v>
      </c>
      <c r="D3" s="3">
        <v>4084</v>
      </c>
      <c r="E3" t="str">
        <f>VLOOKUP(A3,HOP!A:L,12,0)</f>
        <v>4084.00</v>
      </c>
      <c r="F3" t="str">
        <f>VLOOKUP(A3,HOP!A:C,3,0)</f>
        <v>2520995</v>
      </c>
      <c r="G3">
        <f t="shared" ref="G3:G10" si="0">D3-E3</f>
        <v>0</v>
      </c>
      <c r="H3" t="str">
        <f t="shared" ref="H3:H10" si="1">$H$1&amp;F3</f>
        <v>，2520995</v>
      </c>
      <c r="I3" t="str">
        <f>VLOOKUP(A3,HOP!A:U,21,0)</f>
        <v>直采</v>
      </c>
    </row>
    <row r="4" ht="14.25" hidden="1" customHeight="1" spans="1:9">
      <c r="A4" s="7" t="s">
        <v>96</v>
      </c>
      <c r="B4" s="8" t="s">
        <v>102</v>
      </c>
      <c r="C4" s="8" t="s">
        <v>103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customHeight="1" spans="1:9">
      <c r="A5" s="7" t="s">
        <v>107</v>
      </c>
      <c r="B5" s="8" t="s">
        <v>101</v>
      </c>
      <c r="C5" s="8" t="s">
        <v>112</v>
      </c>
      <c r="D5" s="3">
        <v>506</v>
      </c>
      <c r="E5" t="str">
        <f>VLOOKUP(A5,HOP!A:L,12,0)</f>
        <v>506.00</v>
      </c>
      <c r="F5" t="str">
        <f>VLOOKUP(A5,HOP!A:C,3,0)</f>
        <v>2526962</v>
      </c>
      <c r="G5">
        <f t="shared" si="0"/>
        <v>0</v>
      </c>
      <c r="H5" t="str">
        <f t="shared" si="1"/>
        <v>，2526962</v>
      </c>
      <c r="I5" t="str">
        <f>VLOOKUP(A5,HOP!A:U,21,0)</f>
        <v>直采</v>
      </c>
    </row>
    <row r="6" ht="14.25" customHeight="1" spans="1:10">
      <c r="A6" s="43" t="s">
        <v>117</v>
      </c>
      <c r="B6" s="8" t="s">
        <v>80</v>
      </c>
      <c r="C6" s="8" t="s">
        <v>122</v>
      </c>
      <c r="D6" s="3">
        <v>8151</v>
      </c>
      <c r="E6" t="e">
        <f>VLOOKUP(A6,HOP!A:L,12,0)</f>
        <v>#N/A</v>
      </c>
      <c r="F6">
        <v>2524795</v>
      </c>
      <c r="G6" t="e">
        <f t="shared" si="0"/>
        <v>#N/A</v>
      </c>
      <c r="H6" t="str">
        <f t="shared" si="1"/>
        <v>，2524795</v>
      </c>
      <c r="I6" t="e">
        <f>VLOOKUP(A6,HOP!A:U,21,0)</f>
        <v>#N/A</v>
      </c>
      <c r="J6" t="s">
        <v>174</v>
      </c>
    </row>
    <row r="7" ht="14.25" customHeight="1" spans="1:9">
      <c r="A7" s="7" t="s">
        <v>127</v>
      </c>
      <c r="B7" s="8" t="s">
        <v>122</v>
      </c>
      <c r="C7" s="8" t="s">
        <v>132</v>
      </c>
      <c r="D7" s="3">
        <v>2112</v>
      </c>
      <c r="E7" t="str">
        <f>VLOOKUP(A7,HOP!A:L,12,0)</f>
        <v>2112.00</v>
      </c>
      <c r="F7" t="str">
        <f>VLOOKUP(A7,HOP!A:C,3,0)</f>
        <v>2529092</v>
      </c>
      <c r="G7">
        <f t="shared" si="0"/>
        <v>0</v>
      </c>
      <c r="H7" t="str">
        <f t="shared" si="1"/>
        <v>，2529092</v>
      </c>
      <c r="I7" t="str">
        <f>VLOOKUP(A7,HOP!A:U,21,0)</f>
        <v>直采</v>
      </c>
    </row>
    <row r="8" ht="14.25" hidden="1" customHeight="1" spans="1:9">
      <c r="A8" s="7" t="s">
        <v>137</v>
      </c>
      <c r="B8" s="8" t="s">
        <v>132</v>
      </c>
      <c r="C8" s="8" t="s">
        <v>103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hidden="1" customHeight="1" spans="1:9">
      <c r="A9" s="7" t="s">
        <v>145</v>
      </c>
      <c r="B9" s="8" t="s">
        <v>132</v>
      </c>
      <c r="C9" s="8" t="s">
        <v>102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customHeight="1" spans="1:9">
      <c r="A10" s="7" t="s">
        <v>153</v>
      </c>
      <c r="B10" s="8" t="s">
        <v>132</v>
      </c>
      <c r="C10" s="8" t="s">
        <v>102</v>
      </c>
      <c r="D10" s="3">
        <v>616</v>
      </c>
      <c r="E10" t="str">
        <f>VLOOKUP(A10,HOP!A:L,12,0)</f>
        <v>616.00</v>
      </c>
      <c r="F10" t="str">
        <f>VLOOKUP(A10,HOP!A:C,3,0)</f>
        <v>2530942</v>
      </c>
      <c r="G10">
        <f t="shared" si="0"/>
        <v>0</v>
      </c>
      <c r="H10" t="str">
        <f t="shared" si="1"/>
        <v>，2530942</v>
      </c>
      <c r="I10" t="str">
        <f>VLOOKUP(A10,HOP!A:U,21,0)</f>
        <v>直连</v>
      </c>
    </row>
    <row r="12" spans="4:4">
      <c r="D12" s="3">
        <f>SUM(D2:D11)</f>
        <v>15469</v>
      </c>
    </row>
    <row r="13" ht="14.25" spans="4:4">
      <c r="D13" s="9" t="s">
        <v>23</v>
      </c>
    </row>
    <row r="17" spans="1:3">
      <c r="A17" t="s">
        <v>175</v>
      </c>
      <c r="C17">
        <v>6702</v>
      </c>
    </row>
    <row r="18" spans="1:3">
      <c r="A18" t="s">
        <v>176</v>
      </c>
      <c r="C18">
        <v>616</v>
      </c>
    </row>
    <row r="19" spans="1:3">
      <c r="A19" t="s">
        <v>177</v>
      </c>
      <c r="C19">
        <v>8151</v>
      </c>
    </row>
    <row r="20" spans="1:3">
      <c r="A20" s="6" t="s">
        <v>178</v>
      </c>
      <c r="C20">
        <f>SUBTOTAL(9,C17:C19)</f>
        <v>15469</v>
      </c>
    </row>
  </sheetData>
  <autoFilter ref="A1:I10">
    <filterColumn colId="3">
      <filters>
        <filter val="506.00"/>
        <filter val="616.00"/>
        <filter val="4,084.00"/>
        <filter val="2,112.00"/>
        <filter val="8,151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179</v>
      </c>
      <c r="B1" s="2" t="s">
        <v>180</v>
      </c>
      <c r="C1" s="2" t="s">
        <v>181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182</v>
      </c>
      <c r="I1" s="2" t="s">
        <v>183</v>
      </c>
      <c r="J1" s="2" t="s">
        <v>184</v>
      </c>
      <c r="K1" s="2" t="s">
        <v>185</v>
      </c>
      <c r="L1" s="2" t="s">
        <v>186</v>
      </c>
      <c r="M1" s="2" t="s">
        <v>187</v>
      </c>
      <c r="N1" s="2" t="s">
        <v>188</v>
      </c>
      <c r="O1" s="2" t="s">
        <v>189</v>
      </c>
      <c r="P1" s="2" t="s">
        <v>190</v>
      </c>
      <c r="Q1" s="2" t="s">
        <v>191</v>
      </c>
      <c r="R1" s="2" t="s">
        <v>192</v>
      </c>
      <c r="S1" s="2" t="s">
        <v>193</v>
      </c>
      <c r="T1" s="2" t="s">
        <v>194</v>
      </c>
      <c r="U1" s="2" t="s">
        <v>195</v>
      </c>
    </row>
    <row r="2" s="1" customFormat="1" spans="1:21">
      <c r="A2" s="1" t="s">
        <v>153</v>
      </c>
      <c r="B2" s="1" t="s">
        <v>132</v>
      </c>
      <c r="C2" s="1" t="s">
        <v>154</v>
      </c>
      <c r="D2" s="1" t="s">
        <v>156</v>
      </c>
      <c r="E2" s="1" t="s">
        <v>196</v>
      </c>
      <c r="F2" s="1" t="s">
        <v>132</v>
      </c>
      <c r="G2" s="1" t="s">
        <v>102</v>
      </c>
      <c r="H2" s="1" t="s">
        <v>197</v>
      </c>
      <c r="I2" s="1" t="s">
        <v>198</v>
      </c>
      <c r="J2" s="1" t="s">
        <v>199</v>
      </c>
      <c r="K2" s="1" t="s">
        <v>198</v>
      </c>
      <c r="L2" s="1" t="s">
        <v>198</v>
      </c>
      <c r="M2" s="1" t="s">
        <v>200</v>
      </c>
      <c r="N2" s="1" t="s">
        <v>200</v>
      </c>
      <c r="O2" s="1" t="s">
        <v>201</v>
      </c>
      <c r="P2" s="1" t="s">
        <v>202</v>
      </c>
      <c r="Q2" s="1" t="s">
        <v>203</v>
      </c>
      <c r="R2" s="1" t="s">
        <v>204</v>
      </c>
      <c r="S2" s="1" t="s">
        <v>73</v>
      </c>
      <c r="T2" s="1" t="s">
        <v>205</v>
      </c>
      <c r="U2" s="1" t="s">
        <v>206</v>
      </c>
    </row>
    <row r="3" s="1" customFormat="1" spans="1:21">
      <c r="A3" s="1" t="s">
        <v>127</v>
      </c>
      <c r="B3" s="1" t="s">
        <v>122</v>
      </c>
      <c r="C3" s="1" t="s">
        <v>128</v>
      </c>
      <c r="D3" s="1" t="s">
        <v>207</v>
      </c>
      <c r="E3" s="1" t="s">
        <v>208</v>
      </c>
      <c r="F3" s="1" t="s">
        <v>122</v>
      </c>
      <c r="G3" s="1" t="s">
        <v>132</v>
      </c>
      <c r="H3" s="1" t="s">
        <v>197</v>
      </c>
      <c r="I3" s="1" t="s">
        <v>209</v>
      </c>
      <c r="J3" s="1" t="s">
        <v>199</v>
      </c>
      <c r="K3" s="1" t="s">
        <v>209</v>
      </c>
      <c r="L3" s="1" t="s">
        <v>209</v>
      </c>
      <c r="M3" s="1" t="s">
        <v>200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210</v>
      </c>
      <c r="S3" s="1" t="s">
        <v>73</v>
      </c>
      <c r="T3" s="1" t="s">
        <v>205</v>
      </c>
      <c r="U3" s="1" t="s">
        <v>211</v>
      </c>
    </row>
    <row r="4" s="1" customFormat="1" spans="1:21">
      <c r="A4" s="1" t="s">
        <v>107</v>
      </c>
      <c r="B4" s="1" t="s">
        <v>101</v>
      </c>
      <c r="C4" s="1" t="s">
        <v>108</v>
      </c>
      <c r="D4" s="1" t="s">
        <v>212</v>
      </c>
      <c r="E4" s="1" t="s">
        <v>213</v>
      </c>
      <c r="F4" s="1" t="s">
        <v>101</v>
      </c>
      <c r="G4" s="1" t="s">
        <v>112</v>
      </c>
      <c r="H4" s="1" t="s">
        <v>197</v>
      </c>
      <c r="I4" s="1" t="s">
        <v>214</v>
      </c>
      <c r="J4" s="1" t="s">
        <v>199</v>
      </c>
      <c r="K4" s="1" t="s">
        <v>214</v>
      </c>
      <c r="L4" s="1" t="s">
        <v>214</v>
      </c>
      <c r="M4" s="1" t="s">
        <v>200</v>
      </c>
      <c r="N4" s="1" t="s">
        <v>200</v>
      </c>
      <c r="O4" s="1" t="s">
        <v>201</v>
      </c>
      <c r="P4" s="1" t="s">
        <v>202</v>
      </c>
      <c r="Q4" s="1" t="s">
        <v>203</v>
      </c>
      <c r="R4" s="1" t="s">
        <v>215</v>
      </c>
      <c r="S4" s="1" t="s">
        <v>73</v>
      </c>
      <c r="T4" s="1" t="s">
        <v>205</v>
      </c>
      <c r="U4" s="1" t="s">
        <v>211</v>
      </c>
    </row>
    <row r="5" s="1" customFormat="1" spans="1:21">
      <c r="A5" s="1" t="s">
        <v>85</v>
      </c>
      <c r="B5" s="1" t="s">
        <v>90</v>
      </c>
      <c r="C5" s="1" t="s">
        <v>86</v>
      </c>
      <c r="D5" s="1" t="s">
        <v>88</v>
      </c>
      <c r="E5" s="1" t="s">
        <v>216</v>
      </c>
      <c r="F5" s="1" t="s">
        <v>91</v>
      </c>
      <c r="G5" s="1" t="s">
        <v>80</v>
      </c>
      <c r="H5" s="1" t="s">
        <v>197</v>
      </c>
      <c r="I5" s="1" t="s">
        <v>217</v>
      </c>
      <c r="J5" s="1" t="s">
        <v>199</v>
      </c>
      <c r="K5" s="1" t="s">
        <v>217</v>
      </c>
      <c r="L5" s="1" t="s">
        <v>217</v>
      </c>
      <c r="M5" s="1" t="s">
        <v>200</v>
      </c>
      <c r="N5" s="1" t="s">
        <v>200</v>
      </c>
      <c r="O5" s="1" t="s">
        <v>201</v>
      </c>
      <c r="P5" s="1" t="s">
        <v>202</v>
      </c>
      <c r="Q5" s="1" t="s">
        <v>203</v>
      </c>
      <c r="R5" s="1" t="s">
        <v>218</v>
      </c>
      <c r="S5" s="1" t="s">
        <v>73</v>
      </c>
      <c r="T5" s="1" t="s">
        <v>205</v>
      </c>
      <c r="U5" s="1" t="s">
        <v>211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2022-05-05T06:26:09Z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C6FE579E634848E2B4ACB979683306A2</vt:lpwstr>
  </property>
</Properties>
</file>