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<sst xmlns="http://schemas.openxmlformats.org/spreadsheetml/2006/main" count="895" uniqueCount="249">
  <si>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</si>
  <si>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</si>
  <si>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</si>
  <si>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</si>
  <si>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</si>
  <si>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</si>
  <si>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</si>
  <si>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</si>
  <si>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</si>
  <si>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</si>
  <si>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</si>
  <si>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</si>
  <si>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</si>
  <si>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</si>
  <si>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</si>
  <si>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</si>
  <si>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</si>
  <si>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</si>
  <si>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</si>
  <si>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</si>
  <si>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</si>
  <si>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</si>
  <si>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</si>
  <si>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</si>
  <si>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</si>
  <si>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17798564951	</t>
  </si>
  <si>
    <t>Ctrip</t>
  </si>
  <si>
    <t>正常</t>
  </si>
  <si>
    <t>[贵阳]贵阳溪山里酒店(77243456)</t>
  </si>
  <si>
    <t>高级大床房&lt;双人入住&gt;&lt;中宾&gt;&lt;无早&gt;</t>
  </si>
  <si>
    <t>CNY</t>
  </si>
  <si>
    <t>李寅</t>
  </si>
  <si>
    <t>CA363220430CNY</t>
  </si>
  <si>
    <t>未提现</t>
  </si>
  <si>
    <t>携程开票</t>
  </si>
  <si>
    <t xml:space="preserve">	</t>
  </si>
  <si>
    <t xml:space="preserve">178728	</t>
  </si>
  <si>
    <t xml:space="preserve">17798954802	</t>
  </si>
  <si>
    <t>[梅州]梅州客天下艺术家园酒店(83268462)</t>
  </si>
  <si>
    <t>伴山别墅双床房&lt;超值特惠&gt;&lt;双人入住&gt;&lt;日历房套餐高价值&gt;&lt;双早&gt;&lt;新酒店礼盒&gt;</t>
  </si>
  <si>
    <t>杨集鑫</t>
  </si>
  <si>
    <t xml:space="preserve">2510047	</t>
  </si>
  <si>
    <t xml:space="preserve">687703	</t>
  </si>
  <si>
    <t xml:space="preserve">17799883785	</t>
  </si>
  <si>
    <t>[南宁]南宁青花里艺术酒店(83108355)</t>
  </si>
  <si>
    <t>雅韵大床房&lt;双早&gt;</t>
  </si>
  <si>
    <t>桑郁</t>
  </si>
  <si>
    <t>取消</t>
  </si>
  <si>
    <t xml:space="preserve">17800008057	</t>
  </si>
  <si>
    <t>高级精致房&lt;双人入住&gt;&lt;中宾&gt;&lt;无早&gt;</t>
  </si>
  <si>
    <t>肖笙笙</t>
  </si>
  <si>
    <t xml:space="preserve">17800349579	</t>
  </si>
  <si>
    <t>谭永霞</t>
  </si>
  <si>
    <t xml:space="preserve">17800355090	</t>
  </si>
  <si>
    <t>金懿</t>
  </si>
  <si>
    <t xml:space="preserve">17800363442	</t>
  </si>
  <si>
    <t xml:space="preserve">17803718229	</t>
  </si>
  <si>
    <t>[香港]荃湾西如心酒店(Nina Hotel Tsuen Wan West)(1701575)</t>
  </si>
  <si>
    <t>高座海景客房&lt;双人入住&gt;&lt;内宾&gt;&lt;预付&gt;&lt;无早&gt;</t>
  </si>
  <si>
    <t>Hui/Ka wa</t>
  </si>
  <si>
    <t>CA363220501CNY</t>
  </si>
  <si>
    <t xml:space="preserve">2511452	</t>
  </si>
  <si>
    <t xml:space="preserve">DEB220415001307632	</t>
  </si>
  <si>
    <t xml:space="preserve">17804379740	</t>
  </si>
  <si>
    <t>[库尔勒]库尔勒梨城花园酒店(90804633)</t>
  </si>
  <si>
    <t>景观大床房&lt;早+晚餐&gt;</t>
  </si>
  <si>
    <t>陈雨</t>
  </si>
  <si>
    <t xml:space="preserve">17804385029	</t>
  </si>
  <si>
    <t>刘希强</t>
  </si>
  <si>
    <t xml:space="preserve">2511677	</t>
  </si>
  <si>
    <t xml:space="preserve">17805316284	</t>
  </si>
  <si>
    <t>[东至]格林豪泰酒店(东至丽山秀水店)(83135954)</t>
  </si>
  <si>
    <t>1.8m商务大床房&lt;双人入住&gt;&lt;无早&gt;</t>
  </si>
  <si>
    <t>余强国</t>
  </si>
  <si>
    <t xml:space="preserve">17806562391	</t>
  </si>
  <si>
    <t>CA363220502CNY</t>
  </si>
  <si>
    <t xml:space="preserve">2512922	</t>
  </si>
  <si>
    <t xml:space="preserve">acknowledge	</t>
  </si>
  <si>
    <t xml:space="preserve">17806564947	</t>
  </si>
  <si>
    <t>景观双床房&lt;早+晚餐&gt;</t>
  </si>
  <si>
    <t xml:space="preserve">2512925	</t>
  </si>
  <si>
    <t xml:space="preserve">17807013525	</t>
  </si>
  <si>
    <t>[佛山]宜尚酒店(佛山西樵山景区樵岭广场店)(83135943)</t>
  </si>
  <si>
    <t>宜品双床房&lt;特惠&gt;&lt;无早&gt;</t>
  </si>
  <si>
    <t>许伟成</t>
  </si>
  <si>
    <t xml:space="preserve">17807057213	</t>
  </si>
  <si>
    <t xml:space="preserve">17807760595	</t>
  </si>
  <si>
    <t>林风眠艺术主题大床房&lt;大床&gt;&lt;超值特惠&gt;&lt;双人入住&gt;&lt;日历房套餐高价值&gt;&lt;双早&gt;&lt;新酒店礼盒&gt;</t>
  </si>
  <si>
    <t>郭娟</t>
  </si>
  <si>
    <t xml:space="preserve">2513773	</t>
  </si>
  <si>
    <t xml:space="preserve">687963	</t>
  </si>
  <si>
    <t xml:space="preserve">17812151142	</t>
  </si>
  <si>
    <t>CA363220503CNY</t>
  </si>
  <si>
    <t xml:space="preserve">2514462	</t>
  </si>
  <si>
    <t xml:space="preserve">17812151542	</t>
  </si>
  <si>
    <t xml:space="preserve">17812392853	</t>
  </si>
  <si>
    <t xml:space="preserve">17812490340	</t>
  </si>
  <si>
    <t xml:space="preserve">2514688	</t>
  </si>
  <si>
    <t xml:space="preserve">17804942812	</t>
  </si>
  <si>
    <t>[昭通]7天酒店(昭通发达广场店)(88739285)</t>
  </si>
  <si>
    <t>自主双床房&lt;双人入住&gt;&lt;内宾&gt;&lt;预付&gt;&lt;双早&gt;</t>
  </si>
  <si>
    <t>李文全</t>
  </si>
  <si>
    <t>CA363220504CNY</t>
  </si>
  <si>
    <t xml:space="preserve">17814176284	</t>
  </si>
  <si>
    <t xml:space="preserve">17814176251	</t>
  </si>
  <si>
    <t xml:space="preserve">17814815655	</t>
  </si>
  <si>
    <t>[英德]英德浈阳峡醴泉度假酒店(78217206)</t>
  </si>
  <si>
    <t>江景大床房&lt;双人入住&gt;&lt;双早&gt;</t>
  </si>
  <si>
    <t>赵一辉</t>
  </si>
  <si>
    <t xml:space="preserve">2516212	</t>
  </si>
  <si>
    <t xml:space="preserve">124720	</t>
  </si>
  <si>
    <t xml:space="preserve">17815652527	</t>
  </si>
  <si>
    <t>[江门]江门名冠金凯悦酒店(28096205)</t>
  </si>
  <si>
    <t>商务大床房&lt;双人入住&gt;&lt;内宾&gt;&lt;预付&gt;&lt;无早&gt;</t>
  </si>
  <si>
    <t>黄剑媚,李光东</t>
  </si>
  <si>
    <t xml:space="preserve">2516813	</t>
  </si>
  <si>
    <t xml:space="preserve">2204180029	</t>
  </si>
  <si>
    <t xml:space="preserve">17815690831	</t>
  </si>
  <si>
    <t>刘超</t>
  </si>
  <si>
    <t xml:space="preserve">17819535981	</t>
  </si>
  <si>
    <t>CA363220505CNY</t>
  </si>
  <si>
    <t xml:space="preserve">2517303	</t>
  </si>
  <si>
    <t xml:space="preserve">17819552588	</t>
  </si>
  <si>
    <t xml:space="preserve">17819758257	</t>
  </si>
  <si>
    <t>Li/Xia,Cheung/Poping</t>
  </si>
  <si>
    <t xml:space="preserve">2517417	</t>
  </si>
  <si>
    <t xml:space="preserve">DEB220419105242439	</t>
  </si>
  <si>
    <t xml:space="preserve">17820091796	</t>
  </si>
  <si>
    <t>[梅州]梅州麓湖山酒店(67856423)</t>
  </si>
  <si>
    <t>标准双床房&lt;双床&gt;&lt;特惠专享&gt;&lt;双人入住&gt;&lt;日历房套餐高价值&gt;&lt;无早&gt;&lt;新酒店礼盒&gt;</t>
  </si>
  <si>
    <t>李武</t>
  </si>
  <si>
    <t xml:space="preserve">2517593	</t>
  </si>
  <si>
    <t>，</t>
  </si>
  <si>
    <t>202204132313310020</t>
  </si>
  <si>
    <t>202204141835280022</t>
  </si>
  <si>
    <t>202204142016160022</t>
  </si>
  <si>
    <t>202204142031100022</t>
  </si>
  <si>
    <t>202204182050280022</t>
  </si>
  <si>
    <t>A220505093202481</t>
  </si>
  <si>
    <t>A220505093247481</t>
  </si>
  <si>
    <t>A220505093325481</t>
  </si>
  <si>
    <t>房集：i220505092958  2170元</t>
  </si>
  <si>
    <t>CNY / HKD 当前参考汇率: 1.184074423</t>
  </si>
  <si>
    <t>总计：11268.55 CNY/
13342.8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</si>
  <si>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</si>
  <si>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</si>
  <si>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</si>
  <si>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</si>
  <si>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</si>
  <si>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</si>
  <si>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</si>
  <si>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</si>
  <si>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</si>
  <si>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</si>
  <si>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</si>
  <si>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</si>
  <si>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</si>
  <si>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</si>
  <si>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</si>
  <si>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</si>
  <si>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</si>
  <si>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</si>
  <si>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2022-04-19</t>
  </si>
  <si>
    <t>2517593</t>
  </si>
  <si>
    <t>梅州麓湖山酒店</t>
  </si>
  <si>
    <t>2022-04-20</t>
  </si>
  <si>
    <t>退房日周结</t>
  </si>
  <si>
    <t>280.17</t>
  </si>
  <si>
    <t>RMB</t>
  </si>
  <si>
    <t>0</t>
  </si>
  <si>
    <t>0.00</t>
  </si>
  <si>
    <t>携程国内直连(DD)</t>
  </si>
  <si>
    <t>01.011249</t>
  </si>
  <si>
    <t>2022-04-19 13:01:27</t>
  </si>
  <si>
    <t>否</t>
  </si>
  <si>
    <t>汇智国际旅游发展有限公司</t>
  </si>
  <si>
    <t>Saas酒店</t>
  </si>
  <si>
    <t>2517417</t>
  </si>
  <si>
    <t>荃湾西如心酒店</t>
  </si>
  <si>
    <t>Li Xia,Cheung Poping</t>
  </si>
  <si>
    <t>597.92</t>
  </si>
  <si>
    <t>2022-04-19 10:52:46</t>
  </si>
  <si>
    <t>直连</t>
  </si>
  <si>
    <t>2517311</t>
  </si>
  <si>
    <t>库尔勒梨城花园酒店</t>
  </si>
  <si>
    <t>430.00</t>
  </si>
  <si>
    <t>2022-04-19 09:33:00</t>
  </si>
  <si>
    <t>直采</t>
  </si>
  <si>
    <t>2517303</t>
  </si>
  <si>
    <t>2022-04-19 09:31:11</t>
  </si>
  <si>
    <t>2022-04-18</t>
  </si>
  <si>
    <t>2516813</t>
  </si>
  <si>
    <t>江门名冠金凯悦酒店</t>
  </si>
  <si>
    <t>797.90</t>
  </si>
  <si>
    <t>2022-04-18 20:11:45</t>
  </si>
  <si>
    <t>2516212</t>
  </si>
  <si>
    <t>英德浈阳峡醴泉度假酒店</t>
  </si>
  <si>
    <t>408.00</t>
  </si>
  <si>
    <t>2022-04-18 14:13:26</t>
  </si>
  <si>
    <t>2515803</t>
  </si>
  <si>
    <t>2022-04-18 09:42:02</t>
  </si>
  <si>
    <t>2515802</t>
  </si>
  <si>
    <t>2022-04-18 09:42:45</t>
  </si>
  <si>
    <t>2022-04-17</t>
  </si>
  <si>
    <t>2514688</t>
  </si>
  <si>
    <t>格林豪泰酒店(东至丽山秀水店)</t>
  </si>
  <si>
    <t>140.00</t>
  </si>
  <si>
    <t>2022-04-17 12:34:06</t>
  </si>
  <si>
    <t>2514620</t>
  </si>
  <si>
    <t>宜尚酒店(佛山西樵山景区樵岭广场店)</t>
  </si>
  <si>
    <t>220.00</t>
  </si>
  <si>
    <t>2022-04-17 11:55:24</t>
  </si>
  <si>
    <t>2514463</t>
  </si>
  <si>
    <t>2022-04-17 09:53:41</t>
  </si>
  <si>
    <t>2514462</t>
  </si>
  <si>
    <t>2022-04-17 09:42:18</t>
  </si>
  <si>
    <t>2022-04-16</t>
  </si>
  <si>
    <t>2513773</t>
  </si>
  <si>
    <t>梅州客天下艺术家园酒店</t>
  </si>
  <si>
    <t>385.24</t>
  </si>
  <si>
    <t>2022-04-16 18:08:26</t>
  </si>
  <si>
    <t>2513268</t>
  </si>
  <si>
    <t>2022-04-16 13:04:33</t>
  </si>
  <si>
    <t>2513241</t>
  </si>
  <si>
    <t>2022-04-16 12:44:55</t>
  </si>
  <si>
    <t>2512925</t>
  </si>
  <si>
    <t>2022-04-16 09:06:56</t>
  </si>
  <si>
    <t>2512922</t>
  </si>
  <si>
    <t>2022-04-16 09:06:51</t>
  </si>
  <si>
    <t>2022-04-15</t>
  </si>
  <si>
    <t>2512136</t>
  </si>
  <si>
    <t>135.00</t>
  </si>
  <si>
    <t>2022-04-15 17:50:20</t>
  </si>
  <si>
    <t>2511959</t>
  </si>
  <si>
    <t>7天酒店(昭通发达广场店)</t>
  </si>
  <si>
    <t>240.38</t>
  </si>
  <si>
    <t>2022-04-15 15:05:58</t>
  </si>
  <si>
    <t>2511677</t>
  </si>
  <si>
    <t>2022-04-15 11:40:26</t>
  </si>
  <si>
    <t>2511672</t>
  </si>
  <si>
    <t>2022-04-15 11:40:29</t>
  </si>
  <si>
    <t>2511452</t>
  </si>
  <si>
    <t>Hui Ka wa</t>
  </si>
  <si>
    <t>880.72</t>
  </si>
  <si>
    <t>2022-04-15 00:13:14</t>
  </si>
  <si>
    <t>2022-04-14</t>
  </si>
  <si>
    <t>2510047</t>
  </si>
  <si>
    <t>353.22</t>
  </si>
  <si>
    <t>2022-04-14 08:44:14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</si>
</sst>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44665</v>
      </c>
      <c r="G2" s="6">
        <v>44666</v>
      </c>
      <c r="H2" s="4">
        <v>1</v>
      </c>
      <c r="I2" s="4">
        <v>1</v>
      </c>
      <c r="J2" s="4">
        <v>1</v>
      </c>
      <c r="K2" s="4" t="s">
        <v>30</v>
      </c>
      <c r="L2" s="4">
        <v>374</v>
      </c>
      <c r="M2" s="4">
        <v>374</v>
      </c>
      <c r="N2" s="4" t="s">
        <v>31</v>
      </c>
      <c r="O2" s="4" t="s">
        <v>32</v>
      </c>
      <c r="P2" s="4" t="s">
        <v>33</v>
      </c>
      <c r="Q2" s="4">
        <v>0</v>
      </c>
      <c r="R2" s="7">
        <v>44664</v>
      </c>
      <c r="S2" s="6">
        <v>44681</v>
      </c>
      <c r="T2" s="4" t="s">
        <v>34</v>
      </c>
      <c r="U2" s="4">
        <v>374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44665</v>
      </c>
      <c r="G3" s="6">
        <v>44666</v>
      </c>
      <c r="H3" s="4">
        <v>1</v>
      </c>
      <c r="I3" s="4">
        <v>1</v>
      </c>
      <c r="J3" s="4">
        <v>1</v>
      </c>
      <c r="K3" s="4" t="s">
        <v>30</v>
      </c>
      <c r="L3" s="4">
        <v>353.22</v>
      </c>
      <c r="M3" s="4">
        <v>353.22</v>
      </c>
      <c r="N3" s="4" t="s">
        <v>40</v>
      </c>
      <c r="O3" s="4" t="s">
        <v>32</v>
      </c>
      <c r="P3" s="4" t="s">
        <v>33</v>
      </c>
      <c r="Q3" s="4">
        <v>0</v>
      </c>
      <c r="R3" s="7">
        <v>44665</v>
      </c>
      <c r="S3" s="6">
        <v>44681</v>
      </c>
      <c r="T3" s="4" t="s">
        <v>34</v>
      </c>
      <c r="U3" s="4">
        <v>353.22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44665</v>
      </c>
      <c r="G4" s="6">
        <v>44666</v>
      </c>
      <c r="H4" s="4">
        <v>1</v>
      </c>
      <c r="I4" s="4">
        <v>1</v>
      </c>
      <c r="J4" s="4">
        <v>1</v>
      </c>
      <c r="K4" s="4" t="s">
        <v>30</v>
      </c>
      <c r="L4" s="4">
        <v>210</v>
      </c>
      <c r="M4" s="4">
        <v>210</v>
      </c>
      <c r="N4" s="4" t="s">
        <v>46</v>
      </c>
      <c r="O4" s="4" t="s">
        <v>32</v>
      </c>
      <c r="P4" s="4" t="s">
        <v>33</v>
      </c>
      <c r="Q4" s="4">
        <v>0</v>
      </c>
      <c r="R4" s="7">
        <v>44665</v>
      </c>
      <c r="S4" s="6">
        <v>44681</v>
      </c>
      <c r="T4" s="4" t="s">
        <v>34</v>
      </c>
      <c r="U4" s="4">
        <v>210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47</v>
      </c>
      <c r="D5" s="4" t="s">
        <v>44</v>
      </c>
      <c r="E5" s="4" t="s">
        <v>45</v>
      </c>
      <c r="F5" s="6">
        <v>44665</v>
      </c>
      <c r="G5" s="6">
        <v>44666</v>
      </c>
      <c r="H5" s="4">
        <v>1</v>
      </c>
      <c r="I5" s="4">
        <v>1</v>
      </c>
      <c r="J5" s="4">
        <v>1</v>
      </c>
      <c r="K5" s="4" t="s">
        <v>30</v>
      </c>
      <c r="L5" s="4">
        <v>-210</v>
      </c>
      <c r="M5" s="4">
        <v>-210</v>
      </c>
      <c r="N5" s="4" t="s">
        <v>46</v>
      </c>
      <c r="O5" s="4" t="s">
        <v>32</v>
      </c>
      <c r="P5" s="4" t="s">
        <v>33</v>
      </c>
      <c r="Q5" s="4">
        <v>0</v>
      </c>
      <c r="R5" s="7">
        <v>44665</v>
      </c>
      <c r="S5" s="6">
        <v>44681</v>
      </c>
      <c r="T5" s="4" t="s">
        <v>34</v>
      </c>
      <c r="U5" s="4">
        <v>-210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49</v>
      </c>
      <c r="F6" s="6">
        <v>44665</v>
      </c>
      <c r="G6" s="6">
        <v>44666</v>
      </c>
      <c r="H6" s="4">
        <v>1</v>
      </c>
      <c r="I6" s="4">
        <v>1</v>
      </c>
      <c r="J6" s="4">
        <v>1</v>
      </c>
      <c r="K6" s="4" t="s">
        <v>30</v>
      </c>
      <c r="L6" s="4">
        <v>336</v>
      </c>
      <c r="M6" s="4">
        <v>336</v>
      </c>
      <c r="N6" s="4" t="s">
        <v>50</v>
      </c>
      <c r="O6" s="4" t="s">
        <v>32</v>
      </c>
      <c r="P6" s="4" t="s">
        <v>33</v>
      </c>
      <c r="Q6" s="4">
        <v>0</v>
      </c>
      <c r="R6" s="7">
        <v>44665</v>
      </c>
      <c r="S6" s="6">
        <v>44681</v>
      </c>
      <c r="T6" s="4" t="s">
        <v>34</v>
      </c>
      <c r="U6" s="4">
        <v>336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49</v>
      </c>
      <c r="F7" s="6">
        <v>44665</v>
      </c>
      <c r="G7" s="6">
        <v>44666</v>
      </c>
      <c r="H7" s="4">
        <v>1</v>
      </c>
      <c r="I7" s="4">
        <v>1</v>
      </c>
      <c r="J7" s="4">
        <v>1</v>
      </c>
      <c r="K7" s="4" t="s">
        <v>30</v>
      </c>
      <c r="L7" s="4">
        <v>336</v>
      </c>
      <c r="M7" s="4">
        <v>336</v>
      </c>
      <c r="N7" s="4" t="s">
        <v>52</v>
      </c>
      <c r="O7" s="4" t="s">
        <v>32</v>
      </c>
      <c r="P7" s="4" t="s">
        <v>33</v>
      </c>
      <c r="Q7" s="4">
        <v>0</v>
      </c>
      <c r="R7" s="7">
        <v>44665</v>
      </c>
      <c r="S7" s="6">
        <v>44681</v>
      </c>
      <c r="T7" s="4" t="s">
        <v>34</v>
      </c>
      <c r="U7" s="4">
        <v>336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44665</v>
      </c>
      <c r="G8" s="6">
        <v>44666</v>
      </c>
      <c r="H8" s="4">
        <v>1</v>
      </c>
      <c r="I8" s="4">
        <v>1</v>
      </c>
      <c r="J8" s="4">
        <v>1</v>
      </c>
      <c r="K8" s="4" t="s">
        <v>30</v>
      </c>
      <c r="L8" s="4">
        <v>374</v>
      </c>
      <c r="M8" s="4">
        <v>374</v>
      </c>
      <c r="N8" s="4" t="s">
        <v>54</v>
      </c>
      <c r="O8" s="4" t="s">
        <v>32</v>
      </c>
      <c r="P8" s="4" t="s">
        <v>33</v>
      </c>
      <c r="Q8" s="4">
        <v>0</v>
      </c>
      <c r="R8" s="7">
        <v>44665</v>
      </c>
      <c r="S8" s="6">
        <v>44681</v>
      </c>
      <c r="T8" s="4" t="s">
        <v>34</v>
      </c>
      <c r="U8" s="4">
        <v>374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44665</v>
      </c>
      <c r="G9" s="6">
        <v>44666</v>
      </c>
      <c r="H9" s="4">
        <v>1</v>
      </c>
      <c r="I9" s="4">
        <v>1</v>
      </c>
      <c r="J9" s="4">
        <v>1</v>
      </c>
      <c r="K9" s="4" t="s">
        <v>30</v>
      </c>
      <c r="L9" s="4">
        <v>374</v>
      </c>
      <c r="M9" s="4">
        <v>374</v>
      </c>
      <c r="N9" s="4" t="s">
        <v>54</v>
      </c>
      <c r="O9" s="4" t="s">
        <v>32</v>
      </c>
      <c r="P9" s="4" t="s">
        <v>33</v>
      </c>
      <c r="Q9" s="4">
        <v>0</v>
      </c>
      <c r="R9" s="7">
        <v>44665</v>
      </c>
      <c r="S9" s="6">
        <v>44681</v>
      </c>
      <c r="T9" s="4" t="s">
        <v>34</v>
      </c>
      <c r="U9" s="4">
        <v>374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44666</v>
      </c>
      <c r="G10" s="6">
        <v>44667</v>
      </c>
      <c r="H10" s="4">
        <v>1</v>
      </c>
      <c r="I10" s="4">
        <v>1</v>
      </c>
      <c r="J10" s="4">
        <v>1</v>
      </c>
      <c r="K10" s="4" t="s">
        <v>30</v>
      </c>
      <c r="L10" s="4">
        <v>880.72</v>
      </c>
      <c r="M10" s="4">
        <v>880.72</v>
      </c>
      <c r="N10" s="4" t="s">
        <v>59</v>
      </c>
      <c r="O10" s="4" t="s">
        <v>60</v>
      </c>
      <c r="P10" s="4" t="s">
        <v>33</v>
      </c>
      <c r="Q10" s="4">
        <v>0</v>
      </c>
      <c r="R10" s="7">
        <v>44666</v>
      </c>
      <c r="S10" s="6">
        <v>44682</v>
      </c>
      <c r="T10" s="4" t="s">
        <v>34</v>
      </c>
      <c r="U10" s="4">
        <v>880.72</v>
      </c>
      <c r="V10" s="4">
        <v>0</v>
      </c>
      <c r="W10" s="4">
        <v>0</v>
      </c>
      <c r="X10" s="4" t="s">
        <v>61</v>
      </c>
      <c r="Y10" s="4" t="s">
        <v>62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64</v>
      </c>
      <c r="E11" s="4" t="s">
        <v>65</v>
      </c>
      <c r="F11" s="6">
        <v>44666</v>
      </c>
      <c r="G11" s="6">
        <v>44667</v>
      </c>
      <c r="H11" s="4">
        <v>1</v>
      </c>
      <c r="I11" s="4">
        <v>1</v>
      </c>
      <c r="J11" s="4">
        <v>1</v>
      </c>
      <c r="K11" s="4" t="s">
        <v>30</v>
      </c>
      <c r="L11" s="4">
        <v>430</v>
      </c>
      <c r="M11" s="4">
        <v>430</v>
      </c>
      <c r="N11" s="4" t="s">
        <v>66</v>
      </c>
      <c r="O11" s="4" t="s">
        <v>60</v>
      </c>
      <c r="P11" s="4" t="s">
        <v>33</v>
      </c>
      <c r="Q11" s="4">
        <v>0</v>
      </c>
      <c r="R11" s="7">
        <v>44666</v>
      </c>
      <c r="S11" s="6">
        <v>44682</v>
      </c>
      <c r="T11" s="4" t="s">
        <v>34</v>
      </c>
      <c r="U11" s="4">
        <v>430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64</v>
      </c>
      <c r="E12" s="4" t="s">
        <v>65</v>
      </c>
      <c r="F12" s="6">
        <v>44666</v>
      </c>
      <c r="G12" s="6">
        <v>44667</v>
      </c>
      <c r="H12" s="4">
        <v>1</v>
      </c>
      <c r="I12" s="4">
        <v>1</v>
      </c>
      <c r="J12" s="4">
        <v>1</v>
      </c>
      <c r="K12" s="4" t="s">
        <v>30</v>
      </c>
      <c r="L12" s="4">
        <v>430</v>
      </c>
      <c r="M12" s="4">
        <v>430</v>
      </c>
      <c r="N12" s="4" t="s">
        <v>68</v>
      </c>
      <c r="O12" s="4" t="s">
        <v>60</v>
      </c>
      <c r="P12" s="4" t="s">
        <v>33</v>
      </c>
      <c r="Q12" s="4">
        <v>0</v>
      </c>
      <c r="R12" s="7">
        <v>44666</v>
      </c>
      <c r="S12" s="6">
        <v>44682</v>
      </c>
      <c r="T12" s="4" t="s">
        <v>34</v>
      </c>
      <c r="U12" s="4">
        <v>430</v>
      </c>
      <c r="V12" s="4">
        <v>0</v>
      </c>
      <c r="W12" s="4">
        <v>0</v>
      </c>
      <c r="X12" s="4" t="s">
        <v>69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44666</v>
      </c>
      <c r="G13" s="6">
        <v>44667</v>
      </c>
      <c r="H13" s="4">
        <v>1</v>
      </c>
      <c r="I13" s="4">
        <v>1</v>
      </c>
      <c r="J13" s="4">
        <v>1</v>
      </c>
      <c r="K13" s="4" t="s">
        <v>30</v>
      </c>
      <c r="L13" s="4">
        <v>135</v>
      </c>
      <c r="M13" s="4">
        <v>135</v>
      </c>
      <c r="N13" s="4" t="s">
        <v>73</v>
      </c>
      <c r="O13" s="4" t="s">
        <v>60</v>
      </c>
      <c r="P13" s="4" t="s">
        <v>33</v>
      </c>
      <c r="Q13" s="4">
        <v>0</v>
      </c>
      <c r="R13" s="7">
        <v>44666</v>
      </c>
      <c r="S13" s="6">
        <v>44682</v>
      </c>
      <c r="T13" s="4" t="s">
        <v>34</v>
      </c>
      <c r="U13" s="4">
        <v>135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64</v>
      </c>
      <c r="E14" s="4" t="s">
        <v>65</v>
      </c>
      <c r="F14" s="6">
        <v>44667</v>
      </c>
      <c r="G14" s="6">
        <v>44668</v>
      </c>
      <c r="H14" s="4">
        <v>1</v>
      </c>
      <c r="I14" s="4">
        <v>1</v>
      </c>
      <c r="J14" s="4">
        <v>1</v>
      </c>
      <c r="K14" s="4" t="s">
        <v>30</v>
      </c>
      <c r="L14" s="4">
        <v>430</v>
      </c>
      <c r="M14" s="4">
        <v>430</v>
      </c>
      <c r="N14" s="4" t="s">
        <v>66</v>
      </c>
      <c r="O14" s="4" t="s">
        <v>75</v>
      </c>
      <c r="P14" s="4" t="s">
        <v>33</v>
      </c>
      <c r="Q14" s="4">
        <v>0</v>
      </c>
      <c r="R14" s="7">
        <v>44667</v>
      </c>
      <c r="S14" s="6">
        <v>44683</v>
      </c>
      <c r="T14" s="4" t="s">
        <v>34</v>
      </c>
      <c r="U14" s="4">
        <v>430</v>
      </c>
      <c r="V14" s="4">
        <v>0</v>
      </c>
      <c r="W14" s="4">
        <v>0</v>
      </c>
      <c r="X14" s="4" t="s">
        <v>76</v>
      </c>
      <c r="Y14" s="4" t="s">
        <v>77</v>
      </c>
    </row>
    <row r="15" s="4" customFormat="1" spans="1:25">
      <c r="A15" s="4" t="s">
        <v>78</v>
      </c>
      <c r="B15" s="4" t="s">
        <v>26</v>
      </c>
      <c r="C15" s="4" t="s">
        <v>27</v>
      </c>
      <c r="D15" s="4" t="s">
        <v>64</v>
      </c>
      <c r="E15" s="4" t="s">
        <v>79</v>
      </c>
      <c r="F15" s="6">
        <v>44667</v>
      </c>
      <c r="G15" s="6">
        <v>44668</v>
      </c>
      <c r="H15" s="4">
        <v>1</v>
      </c>
      <c r="I15" s="4">
        <v>1</v>
      </c>
      <c r="J15" s="4">
        <v>1</v>
      </c>
      <c r="K15" s="4" t="s">
        <v>30</v>
      </c>
      <c r="L15" s="4">
        <v>430</v>
      </c>
      <c r="M15" s="4">
        <v>430</v>
      </c>
      <c r="N15" s="4" t="s">
        <v>68</v>
      </c>
      <c r="O15" s="4" t="s">
        <v>75</v>
      </c>
      <c r="P15" s="4" t="s">
        <v>33</v>
      </c>
      <c r="Q15" s="4">
        <v>0</v>
      </c>
      <c r="R15" s="7">
        <v>44667</v>
      </c>
      <c r="S15" s="6">
        <v>44683</v>
      </c>
      <c r="T15" s="4" t="s">
        <v>34</v>
      </c>
      <c r="U15" s="4">
        <v>430</v>
      </c>
      <c r="V15" s="4">
        <v>0</v>
      </c>
      <c r="W15" s="4">
        <v>0</v>
      </c>
      <c r="X15" s="4" t="s">
        <v>80</v>
      </c>
      <c r="Y15" s="4" t="s">
        <v>77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44667</v>
      </c>
      <c r="G16" s="6">
        <v>44668</v>
      </c>
      <c r="H16" s="4">
        <v>1</v>
      </c>
      <c r="I16" s="4">
        <v>1</v>
      </c>
      <c r="J16" s="4">
        <v>1</v>
      </c>
      <c r="K16" s="4" t="s">
        <v>30</v>
      </c>
      <c r="L16" s="4">
        <v>220</v>
      </c>
      <c r="M16" s="4">
        <v>220</v>
      </c>
      <c r="N16" s="4" t="s">
        <v>84</v>
      </c>
      <c r="O16" s="4" t="s">
        <v>75</v>
      </c>
      <c r="P16" s="4" t="s">
        <v>33</v>
      </c>
      <c r="Q16" s="4">
        <v>0</v>
      </c>
      <c r="R16" s="7">
        <v>44667</v>
      </c>
      <c r="S16" s="6">
        <v>44683</v>
      </c>
      <c r="T16" s="4" t="s">
        <v>34</v>
      </c>
      <c r="U16" s="4">
        <v>220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71</v>
      </c>
      <c r="E17" s="4" t="s">
        <v>72</v>
      </c>
      <c r="F17" s="6">
        <v>44667</v>
      </c>
      <c r="G17" s="6">
        <v>44668</v>
      </c>
      <c r="H17" s="4">
        <v>1</v>
      </c>
      <c r="I17" s="4">
        <v>1</v>
      </c>
      <c r="J17" s="4">
        <v>1</v>
      </c>
      <c r="K17" s="4" t="s">
        <v>30</v>
      </c>
      <c r="L17" s="4">
        <v>140</v>
      </c>
      <c r="M17" s="4">
        <v>140</v>
      </c>
      <c r="N17" s="4" t="s">
        <v>73</v>
      </c>
      <c r="O17" s="4" t="s">
        <v>75</v>
      </c>
      <c r="P17" s="4" t="s">
        <v>33</v>
      </c>
      <c r="Q17" s="4">
        <v>0</v>
      </c>
      <c r="R17" s="7">
        <v>44667</v>
      </c>
      <c r="S17" s="6">
        <v>44683</v>
      </c>
      <c r="T17" s="4" t="s">
        <v>34</v>
      </c>
      <c r="U17" s="4">
        <v>140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38</v>
      </c>
      <c r="E18" s="4" t="s">
        <v>87</v>
      </c>
      <c r="F18" s="6">
        <v>44667</v>
      </c>
      <c r="G18" s="6">
        <v>44668</v>
      </c>
      <c r="H18" s="4">
        <v>1</v>
      </c>
      <c r="I18" s="4">
        <v>1</v>
      </c>
      <c r="J18" s="4">
        <v>1</v>
      </c>
      <c r="K18" s="4" t="s">
        <v>30</v>
      </c>
      <c r="L18" s="4">
        <v>385.24</v>
      </c>
      <c r="M18" s="4">
        <v>385.24</v>
      </c>
      <c r="N18" s="4" t="s">
        <v>88</v>
      </c>
      <c r="O18" s="4" t="s">
        <v>75</v>
      </c>
      <c r="P18" s="4" t="s">
        <v>33</v>
      </c>
      <c r="Q18" s="4">
        <v>0</v>
      </c>
      <c r="R18" s="7">
        <v>44667</v>
      </c>
      <c r="S18" s="6">
        <v>44683</v>
      </c>
      <c r="T18" s="4" t="s">
        <v>34</v>
      </c>
      <c r="U18" s="4">
        <v>385.24</v>
      </c>
      <c r="V18" s="4">
        <v>0</v>
      </c>
      <c r="W18" s="4">
        <v>0</v>
      </c>
      <c r="X18" s="4" t="s">
        <v>89</v>
      </c>
      <c r="Y18" s="4" t="s">
        <v>90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64</v>
      </c>
      <c r="E19" s="4" t="s">
        <v>65</v>
      </c>
      <c r="F19" s="6">
        <v>44668</v>
      </c>
      <c r="G19" s="6">
        <v>44669</v>
      </c>
      <c r="H19" s="4">
        <v>1</v>
      </c>
      <c r="I19" s="4">
        <v>1</v>
      </c>
      <c r="J19" s="4">
        <v>1</v>
      </c>
      <c r="K19" s="4" t="s">
        <v>30</v>
      </c>
      <c r="L19" s="4">
        <v>430</v>
      </c>
      <c r="M19" s="4">
        <v>430</v>
      </c>
      <c r="N19" s="4" t="s">
        <v>66</v>
      </c>
      <c r="O19" s="4" t="s">
        <v>92</v>
      </c>
      <c r="P19" s="4" t="s">
        <v>33</v>
      </c>
      <c r="Q19" s="4">
        <v>0</v>
      </c>
      <c r="R19" s="7">
        <v>44668</v>
      </c>
      <c r="S19" s="6">
        <v>44684</v>
      </c>
      <c r="T19" s="4" t="s">
        <v>34</v>
      </c>
      <c r="U19" s="4">
        <v>430</v>
      </c>
      <c r="V19" s="4">
        <v>0</v>
      </c>
      <c r="W19" s="4">
        <v>0</v>
      </c>
      <c r="X19" s="4" t="s">
        <v>93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64</v>
      </c>
      <c r="E20" s="4" t="s">
        <v>79</v>
      </c>
      <c r="F20" s="6">
        <v>44668</v>
      </c>
      <c r="G20" s="6">
        <v>44669</v>
      </c>
      <c r="H20" s="4">
        <v>1</v>
      </c>
      <c r="I20" s="4">
        <v>1</v>
      </c>
      <c r="J20" s="4">
        <v>1</v>
      </c>
      <c r="K20" s="4" t="s">
        <v>30</v>
      </c>
      <c r="L20" s="4">
        <v>430</v>
      </c>
      <c r="M20" s="4">
        <v>430</v>
      </c>
      <c r="N20" s="4" t="s">
        <v>68</v>
      </c>
      <c r="O20" s="4" t="s">
        <v>92</v>
      </c>
      <c r="P20" s="4" t="s">
        <v>33</v>
      </c>
      <c r="Q20" s="4">
        <v>0</v>
      </c>
      <c r="R20" s="7">
        <v>44668</v>
      </c>
      <c r="S20" s="6">
        <v>44684</v>
      </c>
      <c r="T20" s="4" t="s">
        <v>34</v>
      </c>
      <c r="U20" s="4">
        <v>430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95</v>
      </c>
      <c r="B21" s="4" t="s">
        <v>26</v>
      </c>
      <c r="C21" s="4" t="s">
        <v>27</v>
      </c>
      <c r="D21" s="4" t="s">
        <v>82</v>
      </c>
      <c r="E21" s="4" t="s">
        <v>83</v>
      </c>
      <c r="F21" s="6">
        <v>44668</v>
      </c>
      <c r="G21" s="6">
        <v>44669</v>
      </c>
      <c r="H21" s="4">
        <v>1</v>
      </c>
      <c r="I21" s="4">
        <v>1</v>
      </c>
      <c r="J21" s="4">
        <v>1</v>
      </c>
      <c r="K21" s="4" t="s">
        <v>30</v>
      </c>
      <c r="L21" s="4">
        <v>220</v>
      </c>
      <c r="M21" s="4">
        <v>220</v>
      </c>
      <c r="N21" s="4" t="s">
        <v>84</v>
      </c>
      <c r="O21" s="4" t="s">
        <v>92</v>
      </c>
      <c r="P21" s="4" t="s">
        <v>33</v>
      </c>
      <c r="Q21" s="4">
        <v>0</v>
      </c>
      <c r="R21" s="7">
        <v>44668</v>
      </c>
      <c r="S21" s="6">
        <v>44684</v>
      </c>
      <c r="T21" s="4" t="s">
        <v>34</v>
      </c>
      <c r="U21" s="4">
        <v>220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71</v>
      </c>
      <c r="E22" s="4" t="s">
        <v>72</v>
      </c>
      <c r="F22" s="6">
        <v>44668</v>
      </c>
      <c r="G22" s="6">
        <v>44669</v>
      </c>
      <c r="H22" s="4">
        <v>1</v>
      </c>
      <c r="I22" s="4">
        <v>1</v>
      </c>
      <c r="J22" s="4">
        <v>1</v>
      </c>
      <c r="K22" s="4" t="s">
        <v>30</v>
      </c>
      <c r="L22" s="4">
        <v>140</v>
      </c>
      <c r="M22" s="4">
        <v>140</v>
      </c>
      <c r="N22" s="4" t="s">
        <v>73</v>
      </c>
      <c r="O22" s="4" t="s">
        <v>92</v>
      </c>
      <c r="P22" s="4" t="s">
        <v>33</v>
      </c>
      <c r="Q22" s="4">
        <v>0</v>
      </c>
      <c r="R22" s="7">
        <v>44668</v>
      </c>
      <c r="S22" s="6">
        <v>44684</v>
      </c>
      <c r="T22" s="4" t="s">
        <v>34</v>
      </c>
      <c r="U22" s="4">
        <v>140</v>
      </c>
      <c r="V22" s="4">
        <v>0</v>
      </c>
      <c r="W22" s="4">
        <v>0</v>
      </c>
      <c r="X22" s="4" t="s">
        <v>97</v>
      </c>
      <c r="Y22" s="4" t="s">
        <v>35</v>
      </c>
    </row>
    <row r="23" s="4" customFormat="1" spans="1:25">
      <c r="A23" s="4" t="s">
        <v>98</v>
      </c>
      <c r="B23" s="4" t="s">
        <v>26</v>
      </c>
      <c r="C23" s="4" t="s">
        <v>27</v>
      </c>
      <c r="D23" s="4" t="s">
        <v>99</v>
      </c>
      <c r="E23" s="4" t="s">
        <v>100</v>
      </c>
      <c r="F23" s="6">
        <v>44668</v>
      </c>
      <c r="G23" s="6">
        <v>44670</v>
      </c>
      <c r="H23" s="4">
        <v>1</v>
      </c>
      <c r="I23" s="4">
        <v>2</v>
      </c>
      <c r="J23" s="4">
        <v>2</v>
      </c>
      <c r="K23" s="4" t="s">
        <v>30</v>
      </c>
      <c r="L23" s="4">
        <v>240.38</v>
      </c>
      <c r="M23" s="4">
        <v>240.38</v>
      </c>
      <c r="N23" s="4" t="s">
        <v>101</v>
      </c>
      <c r="O23" s="4" t="s">
        <v>102</v>
      </c>
      <c r="P23" s="4" t="s">
        <v>33</v>
      </c>
      <c r="Q23" s="4">
        <v>0</v>
      </c>
      <c r="R23" s="7">
        <v>44666</v>
      </c>
      <c r="S23" s="6">
        <v>44685</v>
      </c>
      <c r="T23" s="4" t="s">
        <v>34</v>
      </c>
      <c r="U23" s="4">
        <v>240.38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103</v>
      </c>
      <c r="B24" s="4" t="s">
        <v>26</v>
      </c>
      <c r="C24" s="4" t="s">
        <v>27</v>
      </c>
      <c r="D24" s="4" t="s">
        <v>64</v>
      </c>
      <c r="E24" s="4" t="s">
        <v>79</v>
      </c>
      <c r="F24" s="6">
        <v>44669</v>
      </c>
      <c r="G24" s="6">
        <v>44670</v>
      </c>
      <c r="H24" s="4">
        <v>1</v>
      </c>
      <c r="I24" s="4">
        <v>1</v>
      </c>
      <c r="J24" s="4">
        <v>1</v>
      </c>
      <c r="K24" s="4" t="s">
        <v>30</v>
      </c>
      <c r="L24" s="4">
        <v>430</v>
      </c>
      <c r="M24" s="4">
        <v>430</v>
      </c>
      <c r="N24" s="4" t="s">
        <v>68</v>
      </c>
      <c r="O24" s="4" t="s">
        <v>102</v>
      </c>
      <c r="P24" s="4" t="s">
        <v>33</v>
      </c>
      <c r="Q24" s="4">
        <v>0</v>
      </c>
      <c r="R24" s="7">
        <v>44669</v>
      </c>
      <c r="S24" s="6">
        <v>44685</v>
      </c>
      <c r="T24" s="4" t="s">
        <v>34</v>
      </c>
      <c r="U24" s="4">
        <v>430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64</v>
      </c>
      <c r="E25" s="4" t="s">
        <v>65</v>
      </c>
      <c r="F25" s="6">
        <v>44669</v>
      </c>
      <c r="G25" s="6">
        <v>44670</v>
      </c>
      <c r="H25" s="4">
        <v>1</v>
      </c>
      <c r="I25" s="4">
        <v>1</v>
      </c>
      <c r="J25" s="4">
        <v>1</v>
      </c>
      <c r="K25" s="4" t="s">
        <v>30</v>
      </c>
      <c r="L25" s="4">
        <v>430</v>
      </c>
      <c r="M25" s="4">
        <v>430</v>
      </c>
      <c r="N25" s="4" t="s">
        <v>66</v>
      </c>
      <c r="O25" s="4" t="s">
        <v>102</v>
      </c>
      <c r="P25" s="4" t="s">
        <v>33</v>
      </c>
      <c r="Q25" s="4">
        <v>0</v>
      </c>
      <c r="R25" s="7">
        <v>44669</v>
      </c>
      <c r="S25" s="6">
        <v>44685</v>
      </c>
      <c r="T25" s="4" t="s">
        <v>34</v>
      </c>
      <c r="U25" s="4">
        <v>430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44669</v>
      </c>
      <c r="G26" s="6">
        <v>44670</v>
      </c>
      <c r="H26" s="4">
        <v>1</v>
      </c>
      <c r="I26" s="4">
        <v>1</v>
      </c>
      <c r="J26" s="4">
        <v>1</v>
      </c>
      <c r="K26" s="4" t="s">
        <v>30</v>
      </c>
      <c r="L26" s="4">
        <v>408</v>
      </c>
      <c r="M26" s="4">
        <v>408</v>
      </c>
      <c r="N26" s="4" t="s">
        <v>108</v>
      </c>
      <c r="O26" s="4" t="s">
        <v>102</v>
      </c>
      <c r="P26" s="4" t="s">
        <v>33</v>
      </c>
      <c r="Q26" s="4">
        <v>0</v>
      </c>
      <c r="R26" s="7">
        <v>44669</v>
      </c>
      <c r="S26" s="6">
        <v>44685</v>
      </c>
      <c r="T26" s="4" t="s">
        <v>34</v>
      </c>
      <c r="U26" s="4">
        <v>408</v>
      </c>
      <c r="V26" s="4">
        <v>0</v>
      </c>
      <c r="W26" s="4">
        <v>0</v>
      </c>
      <c r="X26" s="4" t="s">
        <v>109</v>
      </c>
      <c r="Y26" s="4" t="s">
        <v>110</v>
      </c>
    </row>
    <row r="27" s="4" customFormat="1" spans="1:25">
      <c r="A27" s="4" t="s">
        <v>111</v>
      </c>
      <c r="B27" s="4" t="s">
        <v>26</v>
      </c>
      <c r="C27" s="4" t="s">
        <v>27</v>
      </c>
      <c r="D27" s="4" t="s">
        <v>112</v>
      </c>
      <c r="E27" s="4" t="s">
        <v>113</v>
      </c>
      <c r="F27" s="6">
        <v>44669</v>
      </c>
      <c r="G27" s="6">
        <v>44670</v>
      </c>
      <c r="H27" s="4">
        <v>2</v>
      </c>
      <c r="I27" s="4">
        <v>1</v>
      </c>
      <c r="J27" s="4">
        <v>2</v>
      </c>
      <c r="K27" s="4" t="s">
        <v>30</v>
      </c>
      <c r="L27" s="4">
        <v>797.9</v>
      </c>
      <c r="M27" s="4">
        <v>797.9</v>
      </c>
      <c r="N27" s="4" t="s">
        <v>114</v>
      </c>
      <c r="O27" s="4" t="s">
        <v>102</v>
      </c>
      <c r="P27" s="4" t="s">
        <v>33</v>
      </c>
      <c r="Q27" s="4">
        <v>0</v>
      </c>
      <c r="R27" s="7">
        <v>44669</v>
      </c>
      <c r="S27" s="6">
        <v>44685</v>
      </c>
      <c r="T27" s="4" t="s">
        <v>34</v>
      </c>
      <c r="U27" s="4">
        <v>797.9</v>
      </c>
      <c r="V27" s="4">
        <v>0</v>
      </c>
      <c r="W27" s="4">
        <v>0</v>
      </c>
      <c r="X27" s="4" t="s">
        <v>115</v>
      </c>
      <c r="Y27" s="4" t="s">
        <v>116</v>
      </c>
    </row>
    <row r="28" s="4" customFormat="1" spans="1:25">
      <c r="A28" s="4" t="s">
        <v>117</v>
      </c>
      <c r="B28" s="4" t="s">
        <v>26</v>
      </c>
      <c r="C28" s="4" t="s">
        <v>27</v>
      </c>
      <c r="D28" s="4" t="s">
        <v>28</v>
      </c>
      <c r="E28" s="4" t="s">
        <v>29</v>
      </c>
      <c r="F28" s="6">
        <v>44669</v>
      </c>
      <c r="G28" s="6">
        <v>44670</v>
      </c>
      <c r="H28" s="4">
        <v>1</v>
      </c>
      <c r="I28" s="4">
        <v>1</v>
      </c>
      <c r="J28" s="4">
        <v>1</v>
      </c>
      <c r="K28" s="4" t="s">
        <v>30</v>
      </c>
      <c r="L28" s="4">
        <v>376</v>
      </c>
      <c r="M28" s="4">
        <v>376</v>
      </c>
      <c r="N28" s="4" t="s">
        <v>118</v>
      </c>
      <c r="O28" s="4" t="s">
        <v>102</v>
      </c>
      <c r="P28" s="4" t="s">
        <v>33</v>
      </c>
      <c r="Q28" s="4">
        <v>0</v>
      </c>
      <c r="R28" s="7">
        <v>44669</v>
      </c>
      <c r="S28" s="6">
        <v>44685</v>
      </c>
      <c r="T28" s="4" t="s">
        <v>34</v>
      </c>
      <c r="U28" s="4">
        <v>376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119</v>
      </c>
      <c r="B29" s="4" t="s">
        <v>26</v>
      </c>
      <c r="C29" s="4" t="s">
        <v>27</v>
      </c>
      <c r="D29" s="4" t="s">
        <v>64</v>
      </c>
      <c r="E29" s="4" t="s">
        <v>79</v>
      </c>
      <c r="F29" s="6">
        <v>44670</v>
      </c>
      <c r="G29" s="6">
        <v>44671</v>
      </c>
      <c r="H29" s="4">
        <v>1</v>
      </c>
      <c r="I29" s="4">
        <v>1</v>
      </c>
      <c r="J29" s="4">
        <v>1</v>
      </c>
      <c r="K29" s="4" t="s">
        <v>30</v>
      </c>
      <c r="L29" s="4">
        <v>430</v>
      </c>
      <c r="M29" s="4">
        <v>430</v>
      </c>
      <c r="N29" s="4" t="s">
        <v>68</v>
      </c>
      <c r="O29" s="4" t="s">
        <v>120</v>
      </c>
      <c r="P29" s="4" t="s">
        <v>33</v>
      </c>
      <c r="Q29" s="4">
        <v>0</v>
      </c>
      <c r="R29" s="7">
        <v>44670</v>
      </c>
      <c r="S29" s="6">
        <v>44686</v>
      </c>
      <c r="T29" s="4" t="s">
        <v>34</v>
      </c>
      <c r="U29" s="4">
        <v>430</v>
      </c>
      <c r="V29" s="4">
        <v>0</v>
      </c>
      <c r="W29" s="4">
        <v>0</v>
      </c>
      <c r="X29" s="4" t="s">
        <v>121</v>
      </c>
      <c r="Y29" s="4" t="s">
        <v>35</v>
      </c>
    </row>
    <row r="30" s="4" customFormat="1" spans="1:25">
      <c r="A30" s="4" t="s">
        <v>122</v>
      </c>
      <c r="B30" s="4" t="s">
        <v>26</v>
      </c>
      <c r="C30" s="4" t="s">
        <v>27</v>
      </c>
      <c r="D30" s="4" t="s">
        <v>64</v>
      </c>
      <c r="E30" s="4" t="s">
        <v>65</v>
      </c>
      <c r="F30" s="6">
        <v>44670</v>
      </c>
      <c r="G30" s="6">
        <v>44671</v>
      </c>
      <c r="H30" s="4">
        <v>1</v>
      </c>
      <c r="I30" s="4">
        <v>1</v>
      </c>
      <c r="J30" s="4">
        <v>1</v>
      </c>
      <c r="K30" s="4" t="s">
        <v>30</v>
      </c>
      <c r="L30" s="4">
        <v>430</v>
      </c>
      <c r="M30" s="4">
        <v>430</v>
      </c>
      <c r="N30" s="4" t="s">
        <v>66</v>
      </c>
      <c r="O30" s="4" t="s">
        <v>120</v>
      </c>
      <c r="P30" s="4" t="s">
        <v>33</v>
      </c>
      <c r="Q30" s="4">
        <v>0</v>
      </c>
      <c r="R30" s="7">
        <v>44670</v>
      </c>
      <c r="S30" s="6">
        <v>44686</v>
      </c>
      <c r="T30" s="4" t="s">
        <v>34</v>
      </c>
      <c r="U30" s="4">
        <v>430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123</v>
      </c>
      <c r="B31" s="4" t="s">
        <v>26</v>
      </c>
      <c r="C31" s="4" t="s">
        <v>27</v>
      </c>
      <c r="D31" s="4" t="s">
        <v>57</v>
      </c>
      <c r="E31" s="4" t="s">
        <v>58</v>
      </c>
      <c r="F31" s="6">
        <v>44670</v>
      </c>
      <c r="G31" s="6">
        <v>44671</v>
      </c>
      <c r="H31" s="4">
        <v>1</v>
      </c>
      <c r="I31" s="4">
        <v>1</v>
      </c>
      <c r="J31" s="4">
        <v>1</v>
      </c>
      <c r="K31" s="4" t="s">
        <v>30</v>
      </c>
      <c r="L31" s="4">
        <v>597.92</v>
      </c>
      <c r="M31" s="4">
        <v>597.92</v>
      </c>
      <c r="N31" s="4" t="s">
        <v>124</v>
      </c>
      <c r="O31" s="4" t="s">
        <v>120</v>
      </c>
      <c r="P31" s="4" t="s">
        <v>33</v>
      </c>
      <c r="Q31" s="4">
        <v>0</v>
      </c>
      <c r="R31" s="7">
        <v>44670</v>
      </c>
      <c r="S31" s="6">
        <v>44686</v>
      </c>
      <c r="T31" s="4" t="s">
        <v>34</v>
      </c>
      <c r="U31" s="4">
        <v>597.92</v>
      </c>
      <c r="V31" s="4">
        <v>0</v>
      </c>
      <c r="W31" s="4">
        <v>0</v>
      </c>
      <c r="X31" s="4" t="s">
        <v>125</v>
      </c>
      <c r="Y31" s="4" t="s">
        <v>126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44670</v>
      </c>
      <c r="G32" s="6">
        <v>44671</v>
      </c>
      <c r="H32" s="4">
        <v>1</v>
      </c>
      <c r="I32" s="4">
        <v>1</v>
      </c>
      <c r="J32" s="4">
        <v>1</v>
      </c>
      <c r="K32" s="4" t="s">
        <v>30</v>
      </c>
      <c r="L32" s="4">
        <v>280.17</v>
      </c>
      <c r="M32" s="4">
        <v>280.17</v>
      </c>
      <c r="N32" s="4" t="s">
        <v>130</v>
      </c>
      <c r="O32" s="4" t="s">
        <v>120</v>
      </c>
      <c r="P32" s="4" t="s">
        <v>33</v>
      </c>
      <c r="Q32" s="4">
        <v>0</v>
      </c>
      <c r="R32" s="7">
        <v>44670</v>
      </c>
      <c r="S32" s="6">
        <v>44686</v>
      </c>
      <c r="T32" s="4" t="s">
        <v>34</v>
      </c>
      <c r="U32" s="4">
        <v>280.17</v>
      </c>
      <c r="V32" s="4">
        <v>0</v>
      </c>
      <c r="W32" s="4">
        <v>0</v>
      </c>
      <c r="X32" s="4" t="s">
        <v>131</v>
      </c>
      <c r="Y3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38" sqref="A38:G43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hidden="1" spans="1:10">
      <c r="A2" s="5">
        <v>17798564951</v>
      </c>
      <c r="B2" s="6">
        <v>44665</v>
      </c>
      <c r="C2" s="6">
        <v>44666</v>
      </c>
      <c r="D2" s="4">
        <v>374</v>
      </c>
      <c r="E2" s="4">
        <v>374</v>
      </c>
      <c r="F2" s="8" t="s">
        <v>133</v>
      </c>
      <c r="G2" s="4">
        <f>D2-E2</f>
        <v>0</v>
      </c>
      <c r="H2" s="4" t="str">
        <f>$H$1&amp;F2</f>
        <v>，202204132313310020</v>
      </c>
      <c r="I2" s="4" t="e">
        <f>VLOOKUP(A2,HOP!A:U,21,0)</f>
        <v>#N/A</v>
      </c>
      <c r="J2" s="4">
        <v>4.13</v>
      </c>
    </row>
    <row r="3" s="4" customFormat="1" spans="1:9">
      <c r="A3" s="5">
        <v>17798954802</v>
      </c>
      <c r="B3" s="6">
        <v>44665</v>
      </c>
      <c r="C3" s="6">
        <v>44666</v>
      </c>
      <c r="D3" s="4">
        <v>353.22</v>
      </c>
      <c r="E3" s="4" t="str">
        <f>VLOOKUP(A3,HOP!A:L,12,0)</f>
        <v>353.22</v>
      </c>
      <c r="F3" s="4" t="str">
        <f>VLOOKUP(A3,HOP!A:C,3,0)</f>
        <v>2510047</v>
      </c>
      <c r="G3" s="4">
        <f t="shared" ref="G3:G31" si="0">D3-E3</f>
        <v>0</v>
      </c>
      <c r="H3" s="4" t="str">
        <f t="shared" ref="H3:H31" si="1">$H$1&amp;F3</f>
        <v>，2510047</v>
      </c>
      <c r="I3" s="4" t="str">
        <f>VLOOKUP(A3,HOP!A:U,21,0)</f>
        <v>直采</v>
      </c>
    </row>
    <row r="4" s="4" customFormat="1" hidden="1" spans="1:9">
      <c r="A4" s="5">
        <v>17799883785</v>
      </c>
      <c r="B4" s="6">
        <v>44665</v>
      </c>
      <c r="C4" s="6">
        <v>44666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10">
      <c r="A5" s="5">
        <v>17800008057</v>
      </c>
      <c r="B5" s="6">
        <v>44665</v>
      </c>
      <c r="C5" s="6">
        <v>44666</v>
      </c>
      <c r="D5" s="4">
        <v>336</v>
      </c>
      <c r="E5" s="4">
        <v>336</v>
      </c>
      <c r="F5" s="8" t="s">
        <v>134</v>
      </c>
      <c r="G5" s="4">
        <f t="shared" si="0"/>
        <v>0</v>
      </c>
      <c r="H5" s="4" t="str">
        <f t="shared" si="1"/>
        <v>，202204141835280022</v>
      </c>
      <c r="I5" s="4" t="e">
        <f>VLOOKUP(A5,HOP!A:U,21,0)</f>
        <v>#N/A</v>
      </c>
      <c r="J5" s="4">
        <v>4.14</v>
      </c>
    </row>
    <row r="6" s="4" customFormat="1" hidden="1" spans="1:10">
      <c r="A6" s="5">
        <v>17800349579</v>
      </c>
      <c r="B6" s="6">
        <v>44665</v>
      </c>
      <c r="C6" s="6">
        <v>44666</v>
      </c>
      <c r="D6" s="4">
        <v>336</v>
      </c>
      <c r="E6" s="4">
        <v>336</v>
      </c>
      <c r="F6" s="8" t="s">
        <v>135</v>
      </c>
      <c r="G6" s="4">
        <f t="shared" si="0"/>
        <v>0</v>
      </c>
      <c r="H6" s="4" t="str">
        <f t="shared" si="1"/>
        <v>，202204142016160022</v>
      </c>
      <c r="I6" s="4" t="e">
        <f>VLOOKUP(A6,HOP!A:U,21,0)</f>
        <v>#N/A</v>
      </c>
      <c r="J6" s="4">
        <v>4.14</v>
      </c>
    </row>
    <row r="7" s="4" customFormat="1" hidden="1" spans="1:10">
      <c r="A7" s="5">
        <v>17800355090</v>
      </c>
      <c r="B7" s="6">
        <v>44665</v>
      </c>
      <c r="C7" s="6">
        <v>44666</v>
      </c>
      <c r="D7" s="4">
        <v>374</v>
      </c>
      <c r="E7" s="4">
        <v>374</v>
      </c>
      <c r="F7" s="8" t="s">
        <v>136</v>
      </c>
      <c r="G7" s="4">
        <f t="shared" si="0"/>
        <v>0</v>
      </c>
      <c r="H7" s="4" t="str">
        <f t="shared" si="1"/>
        <v>，202204142031100022</v>
      </c>
      <c r="I7" s="4" t="e">
        <f>VLOOKUP(A7,HOP!A:U,21,0)</f>
        <v>#N/A</v>
      </c>
      <c r="J7" s="4">
        <v>4.14</v>
      </c>
    </row>
    <row r="8" s="4" customFormat="1" hidden="1" spans="1:10">
      <c r="A8" s="5">
        <v>17800363442</v>
      </c>
      <c r="B8" s="6">
        <v>44665</v>
      </c>
      <c r="C8" s="6">
        <v>44666</v>
      </c>
      <c r="D8" s="4">
        <v>374</v>
      </c>
      <c r="E8" s="4">
        <v>374</v>
      </c>
      <c r="F8" s="8" t="s">
        <v>136</v>
      </c>
      <c r="G8" s="4">
        <f t="shared" si="0"/>
        <v>0</v>
      </c>
      <c r="H8" s="4" t="str">
        <f t="shared" si="1"/>
        <v>，202204142031100022</v>
      </c>
      <c r="I8" s="4" t="e">
        <f>VLOOKUP(A8,HOP!A:U,21,0)</f>
        <v>#N/A</v>
      </c>
      <c r="J8" s="4">
        <v>4.14</v>
      </c>
    </row>
    <row r="9" s="4" customFormat="1" spans="1:9">
      <c r="A9" s="5">
        <v>17803718229</v>
      </c>
      <c r="B9" s="6">
        <v>44666</v>
      </c>
      <c r="C9" s="6">
        <v>44667</v>
      </c>
      <c r="D9" s="4">
        <v>880.72</v>
      </c>
      <c r="E9" s="4" t="str">
        <f>VLOOKUP(A9,HOP!A:L,12,0)</f>
        <v>880.72</v>
      </c>
      <c r="F9" s="4" t="str">
        <f>VLOOKUP(A9,HOP!A:C,3,0)</f>
        <v>2511452</v>
      </c>
      <c r="G9" s="4">
        <f t="shared" si="0"/>
        <v>0</v>
      </c>
      <c r="H9" s="4" t="str">
        <f t="shared" si="1"/>
        <v>，2511452</v>
      </c>
      <c r="I9" s="4" t="str">
        <f>VLOOKUP(A9,HOP!A:U,21,0)</f>
        <v>直连</v>
      </c>
    </row>
    <row r="10" s="4" customFormat="1" spans="1:9">
      <c r="A10" s="5">
        <v>17804379740</v>
      </c>
      <c r="B10" s="6">
        <v>44666</v>
      </c>
      <c r="C10" s="6">
        <v>44667</v>
      </c>
      <c r="D10" s="4">
        <v>430</v>
      </c>
      <c r="E10" s="4" t="str">
        <f>VLOOKUP(A10,HOP!A:L,12,0)</f>
        <v>430.00</v>
      </c>
      <c r="F10" s="4" t="str">
        <f>VLOOKUP(A10,HOP!A:C,3,0)</f>
        <v>2511672</v>
      </c>
      <c r="G10" s="4">
        <f t="shared" si="0"/>
        <v>0</v>
      </c>
      <c r="H10" s="4" t="str">
        <f t="shared" si="1"/>
        <v>，2511672</v>
      </c>
      <c r="I10" s="4" t="str">
        <f>VLOOKUP(A10,HOP!A:U,21,0)</f>
        <v>直采</v>
      </c>
    </row>
    <row r="11" s="4" customFormat="1" spans="1:9">
      <c r="A11" s="5">
        <v>17804385029</v>
      </c>
      <c r="B11" s="6">
        <v>44666</v>
      </c>
      <c r="C11" s="6">
        <v>44667</v>
      </c>
      <c r="D11" s="4">
        <v>430</v>
      </c>
      <c r="E11" s="4" t="str">
        <f>VLOOKUP(A11,HOP!A:L,12,0)</f>
        <v>430.00</v>
      </c>
      <c r="F11" s="4" t="str">
        <f>VLOOKUP(A11,HOP!A:C,3,0)</f>
        <v>2511677</v>
      </c>
      <c r="G11" s="4">
        <f t="shared" si="0"/>
        <v>0</v>
      </c>
      <c r="H11" s="4" t="str">
        <f t="shared" si="1"/>
        <v>，2511677</v>
      </c>
      <c r="I11" s="4" t="str">
        <f>VLOOKUP(A11,HOP!A:U,21,0)</f>
        <v>直采</v>
      </c>
    </row>
    <row r="12" s="4" customFormat="1" spans="1:9">
      <c r="A12" s="5">
        <v>17805316284</v>
      </c>
      <c r="B12" s="6">
        <v>44666</v>
      </c>
      <c r="C12" s="6">
        <v>44667</v>
      </c>
      <c r="D12" s="4">
        <v>135</v>
      </c>
      <c r="E12" s="4" t="str">
        <f>VLOOKUP(A12,HOP!A:L,12,0)</f>
        <v>135.00</v>
      </c>
      <c r="F12" s="4" t="str">
        <f>VLOOKUP(A12,HOP!A:C,3,0)</f>
        <v>2512136</v>
      </c>
      <c r="G12" s="4">
        <f t="shared" si="0"/>
        <v>0</v>
      </c>
      <c r="H12" s="4" t="str">
        <f t="shared" si="1"/>
        <v>，2512136</v>
      </c>
      <c r="I12" s="4" t="str">
        <f>VLOOKUP(A12,HOP!A:U,21,0)</f>
        <v>直采</v>
      </c>
    </row>
    <row r="13" s="4" customFormat="1" spans="1:9">
      <c r="A13" s="5">
        <v>17806562391</v>
      </c>
      <c r="B13" s="6">
        <v>44667</v>
      </c>
      <c r="C13" s="6">
        <v>44668</v>
      </c>
      <c r="D13" s="4">
        <v>430</v>
      </c>
      <c r="E13" s="4" t="str">
        <f>VLOOKUP(A13,HOP!A:L,12,0)</f>
        <v>430.00</v>
      </c>
      <c r="F13" s="4" t="str">
        <f>VLOOKUP(A13,HOP!A:C,3,0)</f>
        <v>2512922</v>
      </c>
      <c r="G13" s="4">
        <f t="shared" si="0"/>
        <v>0</v>
      </c>
      <c r="H13" s="4" t="str">
        <f t="shared" si="1"/>
        <v>，2512922</v>
      </c>
      <c r="I13" s="4" t="str">
        <f>VLOOKUP(A13,HOP!A:U,21,0)</f>
        <v>直采</v>
      </c>
    </row>
    <row r="14" s="4" customFormat="1" spans="1:9">
      <c r="A14" s="5">
        <v>17806564947</v>
      </c>
      <c r="B14" s="6">
        <v>44667</v>
      </c>
      <c r="C14" s="6">
        <v>44668</v>
      </c>
      <c r="D14" s="4">
        <v>430</v>
      </c>
      <c r="E14" s="4" t="str">
        <f>VLOOKUP(A14,HOP!A:L,12,0)</f>
        <v>430.00</v>
      </c>
      <c r="F14" s="4" t="str">
        <f>VLOOKUP(A14,HOP!A:C,3,0)</f>
        <v>2512925</v>
      </c>
      <c r="G14" s="4">
        <f t="shared" si="0"/>
        <v>0</v>
      </c>
      <c r="H14" s="4" t="str">
        <f t="shared" si="1"/>
        <v>，2512925</v>
      </c>
      <c r="I14" s="4" t="str">
        <f>VLOOKUP(A14,HOP!A:U,21,0)</f>
        <v>直采</v>
      </c>
    </row>
    <row r="15" s="4" customFormat="1" spans="1:9">
      <c r="A15" s="5">
        <v>17807013525</v>
      </c>
      <c r="B15" s="6">
        <v>44667</v>
      </c>
      <c r="C15" s="6">
        <v>44668</v>
      </c>
      <c r="D15" s="4">
        <v>220</v>
      </c>
      <c r="E15" s="4" t="str">
        <f>VLOOKUP(A15,HOP!A:L,12,0)</f>
        <v>220.00</v>
      </c>
      <c r="F15" s="4" t="str">
        <f>VLOOKUP(A15,HOP!A:C,3,0)</f>
        <v>2513241</v>
      </c>
      <c r="G15" s="4">
        <f t="shared" si="0"/>
        <v>0</v>
      </c>
      <c r="H15" s="4" t="str">
        <f t="shared" si="1"/>
        <v>，2513241</v>
      </c>
      <c r="I15" s="4" t="str">
        <f>VLOOKUP(A15,HOP!A:U,21,0)</f>
        <v>直采</v>
      </c>
    </row>
    <row r="16" s="4" customFormat="1" spans="1:9">
      <c r="A16" s="5">
        <v>17807057213</v>
      </c>
      <c r="B16" s="6">
        <v>44667</v>
      </c>
      <c r="C16" s="6">
        <v>44668</v>
      </c>
      <c r="D16" s="4">
        <v>140</v>
      </c>
      <c r="E16" s="4" t="str">
        <f>VLOOKUP(A16,HOP!A:L,12,0)</f>
        <v>140.00</v>
      </c>
      <c r="F16" s="4" t="str">
        <f>VLOOKUP(A16,HOP!A:C,3,0)</f>
        <v>2513268</v>
      </c>
      <c r="G16" s="4">
        <f t="shared" si="0"/>
        <v>0</v>
      </c>
      <c r="H16" s="4" t="str">
        <f t="shared" si="1"/>
        <v>，2513268</v>
      </c>
      <c r="I16" s="4" t="str">
        <f>VLOOKUP(A16,HOP!A:U,21,0)</f>
        <v>直采</v>
      </c>
    </row>
    <row r="17" s="4" customFormat="1" spans="1:9">
      <c r="A17" s="5">
        <v>17807760595</v>
      </c>
      <c r="B17" s="6">
        <v>44667</v>
      </c>
      <c r="C17" s="6">
        <v>44668</v>
      </c>
      <c r="D17" s="4">
        <v>385.24</v>
      </c>
      <c r="E17" s="4" t="str">
        <f>VLOOKUP(A17,HOP!A:L,12,0)</f>
        <v>385.24</v>
      </c>
      <c r="F17" s="4" t="str">
        <f>VLOOKUP(A17,HOP!A:C,3,0)</f>
        <v>2513773</v>
      </c>
      <c r="G17" s="4">
        <f t="shared" si="0"/>
        <v>0</v>
      </c>
      <c r="H17" s="4" t="str">
        <f t="shared" si="1"/>
        <v>，2513773</v>
      </c>
      <c r="I17" s="4" t="str">
        <f>VLOOKUP(A17,HOP!A:U,21,0)</f>
        <v>直采</v>
      </c>
    </row>
    <row r="18" s="4" customFormat="1" spans="1:9">
      <c r="A18" s="5">
        <v>17812151142</v>
      </c>
      <c r="B18" s="6">
        <v>44668</v>
      </c>
      <c r="C18" s="6">
        <v>44669</v>
      </c>
      <c r="D18" s="4">
        <v>430</v>
      </c>
      <c r="E18" s="4" t="str">
        <f>VLOOKUP(A18,HOP!A:L,12,0)</f>
        <v>430.00</v>
      </c>
      <c r="F18" s="4" t="str">
        <f>VLOOKUP(A18,HOP!A:C,3,0)</f>
        <v>2514462</v>
      </c>
      <c r="G18" s="4">
        <f t="shared" si="0"/>
        <v>0</v>
      </c>
      <c r="H18" s="4" t="str">
        <f t="shared" si="1"/>
        <v>，2514462</v>
      </c>
      <c r="I18" s="4" t="str">
        <f>VLOOKUP(A18,HOP!A:U,21,0)</f>
        <v>直采</v>
      </c>
    </row>
    <row r="19" s="4" customFormat="1" spans="1:9">
      <c r="A19" s="5">
        <v>17812151542</v>
      </c>
      <c r="B19" s="6">
        <v>44668</v>
      </c>
      <c r="C19" s="6">
        <v>44669</v>
      </c>
      <c r="D19" s="4">
        <v>430</v>
      </c>
      <c r="E19" s="4" t="str">
        <f>VLOOKUP(A19,HOP!A:L,12,0)</f>
        <v>430.00</v>
      </c>
      <c r="F19" s="4" t="str">
        <f>VLOOKUP(A19,HOP!A:C,3,0)</f>
        <v>2514463</v>
      </c>
      <c r="G19" s="4">
        <f t="shared" si="0"/>
        <v>0</v>
      </c>
      <c r="H19" s="4" t="str">
        <f t="shared" si="1"/>
        <v>，2514463</v>
      </c>
      <c r="I19" s="4" t="str">
        <f>VLOOKUP(A19,HOP!A:U,21,0)</f>
        <v>直采</v>
      </c>
    </row>
    <row r="20" s="4" customFormat="1" spans="1:9">
      <c r="A20" s="5">
        <v>17812392853</v>
      </c>
      <c r="B20" s="6">
        <v>44668</v>
      </c>
      <c r="C20" s="6">
        <v>44669</v>
      </c>
      <c r="D20" s="4">
        <v>220</v>
      </c>
      <c r="E20" s="4" t="str">
        <f>VLOOKUP(A20,HOP!A:L,12,0)</f>
        <v>220.00</v>
      </c>
      <c r="F20" s="4" t="str">
        <f>VLOOKUP(A20,HOP!A:C,3,0)</f>
        <v>2514620</v>
      </c>
      <c r="G20" s="4">
        <f t="shared" si="0"/>
        <v>0</v>
      </c>
      <c r="H20" s="4" t="str">
        <f t="shared" si="1"/>
        <v>，2514620</v>
      </c>
      <c r="I20" s="4" t="str">
        <f>VLOOKUP(A20,HOP!A:U,21,0)</f>
        <v>直采</v>
      </c>
    </row>
    <row r="21" s="4" customFormat="1" spans="1:9">
      <c r="A21" s="5">
        <v>17812490340</v>
      </c>
      <c r="B21" s="6">
        <v>44668</v>
      </c>
      <c r="C21" s="6">
        <v>44669</v>
      </c>
      <c r="D21" s="4">
        <v>140</v>
      </c>
      <c r="E21" s="4" t="str">
        <f>VLOOKUP(A21,HOP!A:L,12,0)</f>
        <v>140.00</v>
      </c>
      <c r="F21" s="4" t="str">
        <f>VLOOKUP(A21,HOP!A:C,3,0)</f>
        <v>2514688</v>
      </c>
      <c r="G21" s="4">
        <f t="shared" si="0"/>
        <v>0</v>
      </c>
      <c r="H21" s="4" t="str">
        <f t="shared" si="1"/>
        <v>，2514688</v>
      </c>
      <c r="I21" s="4" t="str">
        <f>VLOOKUP(A21,HOP!A:U,21,0)</f>
        <v>直采</v>
      </c>
    </row>
    <row r="22" s="4" customFormat="1" spans="1:9">
      <c r="A22" s="5">
        <v>17804942812</v>
      </c>
      <c r="B22" s="6">
        <v>44668</v>
      </c>
      <c r="C22" s="6">
        <v>44670</v>
      </c>
      <c r="D22" s="4">
        <v>240.38</v>
      </c>
      <c r="E22" s="4" t="str">
        <f>VLOOKUP(A22,HOP!A:L,12,0)</f>
        <v>240.38</v>
      </c>
      <c r="F22" s="4" t="str">
        <f>VLOOKUP(A22,HOP!A:C,3,0)</f>
        <v>2511959</v>
      </c>
      <c r="G22" s="4">
        <f t="shared" si="0"/>
        <v>0</v>
      </c>
      <c r="H22" s="4" t="str">
        <f t="shared" si="1"/>
        <v>，2511959</v>
      </c>
      <c r="I22" s="4" t="str">
        <f>VLOOKUP(A22,HOP!A:U,21,0)</f>
        <v>直连</v>
      </c>
    </row>
    <row r="23" s="4" customFormat="1" spans="1:9">
      <c r="A23" s="5">
        <v>17814176284</v>
      </c>
      <c r="B23" s="6">
        <v>44669</v>
      </c>
      <c r="C23" s="6">
        <v>44670</v>
      </c>
      <c r="D23" s="4">
        <v>430</v>
      </c>
      <c r="E23" s="4" t="str">
        <f>VLOOKUP(A23,HOP!A:L,12,0)</f>
        <v>430.00</v>
      </c>
      <c r="F23" s="4" t="str">
        <f>VLOOKUP(A23,HOP!A:C,3,0)</f>
        <v>2515803</v>
      </c>
      <c r="G23" s="4">
        <f t="shared" si="0"/>
        <v>0</v>
      </c>
      <c r="H23" s="4" t="str">
        <f t="shared" si="1"/>
        <v>，2515803</v>
      </c>
      <c r="I23" s="4" t="str">
        <f>VLOOKUP(A23,HOP!A:U,21,0)</f>
        <v>直采</v>
      </c>
    </row>
    <row r="24" s="4" customFormat="1" spans="1:9">
      <c r="A24" s="5">
        <v>17814176251</v>
      </c>
      <c r="B24" s="6">
        <v>44669</v>
      </c>
      <c r="C24" s="6">
        <v>44670</v>
      </c>
      <c r="D24" s="4">
        <v>430</v>
      </c>
      <c r="E24" s="4" t="str">
        <f>VLOOKUP(A24,HOP!A:L,12,0)</f>
        <v>430.00</v>
      </c>
      <c r="F24" s="4" t="str">
        <f>VLOOKUP(A24,HOP!A:C,3,0)</f>
        <v>2515802</v>
      </c>
      <c r="G24" s="4">
        <f t="shared" si="0"/>
        <v>0</v>
      </c>
      <c r="H24" s="4" t="str">
        <f t="shared" si="1"/>
        <v>，2515802</v>
      </c>
      <c r="I24" s="4" t="str">
        <f>VLOOKUP(A24,HOP!A:U,21,0)</f>
        <v>直采</v>
      </c>
    </row>
    <row r="25" s="4" customFormat="1" spans="1:9">
      <c r="A25" s="5">
        <v>17814815655</v>
      </c>
      <c r="B25" s="6">
        <v>44669</v>
      </c>
      <c r="C25" s="6">
        <v>44670</v>
      </c>
      <c r="D25" s="4">
        <v>408</v>
      </c>
      <c r="E25" s="4" t="str">
        <f>VLOOKUP(A25,HOP!A:L,12,0)</f>
        <v>408.00</v>
      </c>
      <c r="F25" s="4" t="str">
        <f>VLOOKUP(A25,HOP!A:C,3,0)</f>
        <v>2516212</v>
      </c>
      <c r="G25" s="4">
        <f t="shared" si="0"/>
        <v>0</v>
      </c>
      <c r="H25" s="4" t="str">
        <f t="shared" si="1"/>
        <v>，2516212</v>
      </c>
      <c r="I25" s="4" t="str">
        <f>VLOOKUP(A25,HOP!A:U,21,0)</f>
        <v>直采</v>
      </c>
    </row>
    <row r="26" s="4" customFormat="1" spans="1:9">
      <c r="A26" s="5">
        <v>17815652527</v>
      </c>
      <c r="B26" s="6">
        <v>44669</v>
      </c>
      <c r="C26" s="6">
        <v>44670</v>
      </c>
      <c r="D26" s="4">
        <v>797.9</v>
      </c>
      <c r="E26" s="4" t="str">
        <f>VLOOKUP(A26,HOP!A:L,12,0)</f>
        <v>797.90</v>
      </c>
      <c r="F26" s="4" t="str">
        <f>VLOOKUP(A26,HOP!A:C,3,0)</f>
        <v>2516813</v>
      </c>
      <c r="G26" s="4">
        <f t="shared" si="0"/>
        <v>0</v>
      </c>
      <c r="H26" s="4" t="str">
        <f t="shared" si="1"/>
        <v>，2516813</v>
      </c>
      <c r="I26" s="4" t="str">
        <f>VLOOKUP(A26,HOP!A:U,21,0)</f>
        <v>直连</v>
      </c>
    </row>
    <row r="27" s="4" customFormat="1" hidden="1" spans="1:10">
      <c r="A27" s="5">
        <v>17815690831</v>
      </c>
      <c r="B27" s="6">
        <v>44669</v>
      </c>
      <c r="C27" s="6">
        <v>44670</v>
      </c>
      <c r="D27" s="4">
        <v>376</v>
      </c>
      <c r="E27" s="4">
        <v>376</v>
      </c>
      <c r="F27" s="8" t="s">
        <v>137</v>
      </c>
      <c r="G27" s="4">
        <f t="shared" si="0"/>
        <v>0</v>
      </c>
      <c r="H27" s="4" t="str">
        <f t="shared" si="1"/>
        <v>，202204182050280022</v>
      </c>
      <c r="I27" s="4" t="e">
        <f>VLOOKUP(A27,HOP!A:U,21,0)</f>
        <v>#N/A</v>
      </c>
      <c r="J27" s="4">
        <v>4.18</v>
      </c>
    </row>
    <row r="28" s="4" customFormat="1" spans="1:9">
      <c r="A28" s="5">
        <v>17819535981</v>
      </c>
      <c r="B28" s="6">
        <v>44670</v>
      </c>
      <c r="C28" s="6">
        <v>44671</v>
      </c>
      <c r="D28" s="4">
        <v>430</v>
      </c>
      <c r="E28" s="4" t="str">
        <f>VLOOKUP(A28,HOP!A:L,12,0)</f>
        <v>430.00</v>
      </c>
      <c r="F28" s="4" t="str">
        <f>VLOOKUP(A28,HOP!A:C,3,0)</f>
        <v>2517303</v>
      </c>
      <c r="G28" s="4">
        <f t="shared" si="0"/>
        <v>0</v>
      </c>
      <c r="H28" s="4" t="str">
        <f t="shared" si="1"/>
        <v>，2517303</v>
      </c>
      <c r="I28" s="4" t="str">
        <f>VLOOKUP(A28,HOP!A:U,21,0)</f>
        <v>直采</v>
      </c>
    </row>
    <row r="29" s="4" customFormat="1" spans="1:9">
      <c r="A29" s="5">
        <v>17819552588</v>
      </c>
      <c r="B29" s="6">
        <v>44670</v>
      </c>
      <c r="C29" s="6">
        <v>44671</v>
      </c>
      <c r="D29" s="4">
        <v>430</v>
      </c>
      <c r="E29" s="4" t="str">
        <f>VLOOKUP(A29,HOP!A:L,12,0)</f>
        <v>430.00</v>
      </c>
      <c r="F29" s="4" t="str">
        <f>VLOOKUP(A29,HOP!A:C,3,0)</f>
        <v>2517311</v>
      </c>
      <c r="G29" s="4">
        <f t="shared" si="0"/>
        <v>0</v>
      </c>
      <c r="H29" s="4" t="str">
        <f t="shared" si="1"/>
        <v>，2517311</v>
      </c>
      <c r="I29" s="4" t="str">
        <f>VLOOKUP(A29,HOP!A:U,21,0)</f>
        <v>直采</v>
      </c>
    </row>
    <row r="30" s="4" customFormat="1" spans="1:9">
      <c r="A30" s="5">
        <v>17819758257</v>
      </c>
      <c r="B30" s="6">
        <v>44670</v>
      </c>
      <c r="C30" s="6">
        <v>44671</v>
      </c>
      <c r="D30" s="4">
        <v>597.92</v>
      </c>
      <c r="E30" s="4" t="str">
        <f>VLOOKUP(A30,HOP!A:L,12,0)</f>
        <v>597.92</v>
      </c>
      <c r="F30" s="4" t="str">
        <f>VLOOKUP(A30,HOP!A:C,3,0)</f>
        <v>2517417</v>
      </c>
      <c r="G30" s="4">
        <f t="shared" si="0"/>
        <v>0</v>
      </c>
      <c r="H30" s="4" t="str">
        <f t="shared" si="1"/>
        <v>，2517417</v>
      </c>
      <c r="I30" s="4" t="str">
        <f>VLOOKUP(A30,HOP!A:U,21,0)</f>
        <v>直连</v>
      </c>
    </row>
    <row r="31" s="4" customFormat="1" spans="1:9">
      <c r="A31" s="5">
        <v>17820091796</v>
      </c>
      <c r="B31" s="6">
        <v>44670</v>
      </c>
      <c r="C31" s="6">
        <v>44671</v>
      </c>
      <c r="D31" s="4">
        <v>280.17</v>
      </c>
      <c r="E31" s="4" t="str">
        <f>VLOOKUP(A31,HOP!A:L,12,0)</f>
        <v>280.17</v>
      </c>
      <c r="F31" s="4" t="str">
        <f>VLOOKUP(A31,HOP!A:C,3,0)</f>
        <v>2517593</v>
      </c>
      <c r="G31" s="4">
        <f t="shared" si="0"/>
        <v>0</v>
      </c>
      <c r="H31" s="4" t="str">
        <f t="shared" si="1"/>
        <v>，2517593</v>
      </c>
      <c r="I31" s="4" t="str">
        <f>VLOOKUP(A31,HOP!A:U,21,0)</f>
        <v>Saas酒店</v>
      </c>
    </row>
    <row r="33" spans="4:4">
      <c r="D33" s="4">
        <f>SUM(D2:D32)</f>
        <v>11268.55</v>
      </c>
    </row>
    <row r="38" spans="1:6">
      <c r="A38" s="4" t="s">
        <v>138</v>
      </c>
      <c r="E38" s="4">
        <v>6301.46</v>
      </c>
      <c r="F38" s="4">
        <v>7461.4</v>
      </c>
    </row>
    <row r="39" spans="1:6">
      <c r="A39" s="4" t="s">
        <v>139</v>
      </c>
      <c r="E39" s="4">
        <v>2516.92</v>
      </c>
      <c r="F39" s="4">
        <v>2980.22</v>
      </c>
    </row>
    <row r="40" spans="1:6">
      <c r="A40" s="4" t="s">
        <v>140</v>
      </c>
      <c r="E40" s="4">
        <v>280.17</v>
      </c>
      <c r="F40" s="4">
        <v>331.74</v>
      </c>
    </row>
    <row r="41" spans="1:6">
      <c r="A41" s="4" t="s">
        <v>141</v>
      </c>
      <c r="E41" s="4">
        <v>2170</v>
      </c>
      <c r="F41" s="4">
        <v>2569.44</v>
      </c>
    </row>
    <row r="42" spans="1:6">
      <c r="A42" s="4" t="s">
        <v>142</v>
      </c>
      <c r="E42" s="4">
        <f>SUBTOTAL(9,E38:E41)</f>
        <v>11268.55</v>
      </c>
      <c r="F42" s="4">
        <f>SUBTOTAL(9,F38:F41)</f>
        <v>13342.8</v>
      </c>
    </row>
    <row r="43" spans="1:1">
      <c r="A43" s="4" t="s">
        <v>143</v>
      </c>
    </row>
  </sheetData>
  <autoFilter ref="A1:XFD33">
    <filterColumn colId="3">
      <filters blank="1">
        <filter val="597.92"/>
        <filter val="11268.55"/>
        <filter val="280.17"/>
        <filter val="220"/>
        <filter val="353.22"/>
        <filter val="385.24"/>
        <filter val="797.9"/>
        <filter val="430"/>
        <filter val="880.72"/>
        <filter val="374"/>
        <filter val="135"/>
        <filter val="336"/>
        <filter val="376"/>
        <filter val="240.38"/>
        <filter val="140"/>
        <filter val="408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</row>
    <row r="2" s="1" customFormat="1" spans="1:21">
      <c r="A2" s="3">
        <v>17820091796</v>
      </c>
      <c r="B2" s="1" t="s">
        <v>162</v>
      </c>
      <c r="C2" s="1" t="s">
        <v>163</v>
      </c>
      <c r="D2" s="1" t="s">
        <v>164</v>
      </c>
      <c r="E2" s="1" t="s">
        <v>130</v>
      </c>
      <c r="F2" s="1" t="s">
        <v>162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</row>
    <row r="3" s="1" customFormat="1" spans="1:21">
      <c r="A3" s="3">
        <v>17819758257</v>
      </c>
      <c r="B3" s="1" t="s">
        <v>162</v>
      </c>
      <c r="C3" s="1" t="s">
        <v>177</v>
      </c>
      <c r="D3" s="1" t="s">
        <v>178</v>
      </c>
      <c r="E3" s="1" t="s">
        <v>179</v>
      </c>
      <c r="F3" s="1" t="s">
        <v>162</v>
      </c>
      <c r="G3" s="1" t="s">
        <v>165</v>
      </c>
      <c r="H3" s="1" t="s">
        <v>166</v>
      </c>
      <c r="I3" s="1" t="s">
        <v>180</v>
      </c>
      <c r="J3" s="1" t="s">
        <v>168</v>
      </c>
      <c r="K3" s="1" t="s">
        <v>180</v>
      </c>
      <c r="L3" s="1" t="s">
        <v>180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181</v>
      </c>
      <c r="S3" s="1" t="s">
        <v>174</v>
      </c>
      <c r="T3" s="1" t="s">
        <v>175</v>
      </c>
      <c r="U3" s="1" t="s">
        <v>182</v>
      </c>
    </row>
    <row r="4" s="1" customFormat="1" spans="1:21">
      <c r="A4" s="3">
        <v>17819552588</v>
      </c>
      <c r="B4" s="1" t="s">
        <v>162</v>
      </c>
      <c r="C4" s="1" t="s">
        <v>183</v>
      </c>
      <c r="D4" s="1" t="s">
        <v>184</v>
      </c>
      <c r="E4" s="1" t="s">
        <v>66</v>
      </c>
      <c r="F4" s="1" t="s">
        <v>162</v>
      </c>
      <c r="G4" s="1" t="s">
        <v>165</v>
      </c>
      <c r="H4" s="1" t="s">
        <v>166</v>
      </c>
      <c r="I4" s="1" t="s">
        <v>185</v>
      </c>
      <c r="J4" s="1" t="s">
        <v>168</v>
      </c>
      <c r="K4" s="1" t="s">
        <v>185</v>
      </c>
      <c r="L4" s="1" t="s">
        <v>185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186</v>
      </c>
      <c r="S4" s="1" t="s">
        <v>174</v>
      </c>
      <c r="T4" s="1" t="s">
        <v>175</v>
      </c>
      <c r="U4" s="1" t="s">
        <v>187</v>
      </c>
    </row>
    <row r="5" s="1" customFormat="1" spans="1:21">
      <c r="A5" s="3">
        <v>17819535981</v>
      </c>
      <c r="B5" s="1" t="s">
        <v>162</v>
      </c>
      <c r="C5" s="1" t="s">
        <v>188</v>
      </c>
      <c r="D5" s="1" t="s">
        <v>184</v>
      </c>
      <c r="E5" s="1" t="s">
        <v>68</v>
      </c>
      <c r="F5" s="1" t="s">
        <v>162</v>
      </c>
      <c r="G5" s="1" t="s">
        <v>165</v>
      </c>
      <c r="H5" s="1" t="s">
        <v>166</v>
      </c>
      <c r="I5" s="1" t="s">
        <v>185</v>
      </c>
      <c r="J5" s="1" t="s">
        <v>168</v>
      </c>
      <c r="K5" s="1" t="s">
        <v>185</v>
      </c>
      <c r="L5" s="1" t="s">
        <v>185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189</v>
      </c>
      <c r="S5" s="1" t="s">
        <v>174</v>
      </c>
      <c r="T5" s="1" t="s">
        <v>175</v>
      </c>
      <c r="U5" s="1" t="s">
        <v>187</v>
      </c>
    </row>
    <row r="6" s="1" customFormat="1" spans="1:21">
      <c r="A6" s="3">
        <v>17815652527</v>
      </c>
      <c r="B6" s="1" t="s">
        <v>190</v>
      </c>
      <c r="C6" s="1" t="s">
        <v>191</v>
      </c>
      <c r="D6" s="1" t="s">
        <v>192</v>
      </c>
      <c r="E6" s="1" t="s">
        <v>114</v>
      </c>
      <c r="F6" s="1" t="s">
        <v>190</v>
      </c>
      <c r="G6" s="1" t="s">
        <v>162</v>
      </c>
      <c r="H6" s="1" t="s">
        <v>166</v>
      </c>
      <c r="I6" s="1" t="s">
        <v>193</v>
      </c>
      <c r="J6" s="1" t="s">
        <v>168</v>
      </c>
      <c r="K6" s="1" t="s">
        <v>193</v>
      </c>
      <c r="L6" s="1" t="s">
        <v>193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194</v>
      </c>
      <c r="S6" s="1" t="s">
        <v>174</v>
      </c>
      <c r="T6" s="1" t="s">
        <v>175</v>
      </c>
      <c r="U6" s="1" t="s">
        <v>182</v>
      </c>
    </row>
    <row r="7" s="1" customFormat="1" spans="1:21">
      <c r="A7" s="3">
        <v>17814815655</v>
      </c>
      <c r="B7" s="1" t="s">
        <v>190</v>
      </c>
      <c r="C7" s="1" t="s">
        <v>195</v>
      </c>
      <c r="D7" s="1" t="s">
        <v>196</v>
      </c>
      <c r="E7" s="1" t="s">
        <v>108</v>
      </c>
      <c r="F7" s="1" t="s">
        <v>190</v>
      </c>
      <c r="G7" s="1" t="s">
        <v>162</v>
      </c>
      <c r="H7" s="1" t="s">
        <v>166</v>
      </c>
      <c r="I7" s="1" t="s">
        <v>197</v>
      </c>
      <c r="J7" s="1" t="s">
        <v>168</v>
      </c>
      <c r="K7" s="1" t="s">
        <v>197</v>
      </c>
      <c r="L7" s="1" t="s">
        <v>197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198</v>
      </c>
      <c r="S7" s="1" t="s">
        <v>174</v>
      </c>
      <c r="T7" s="1" t="s">
        <v>175</v>
      </c>
      <c r="U7" s="1" t="s">
        <v>187</v>
      </c>
    </row>
    <row r="8" s="1" customFormat="1" spans="1:21">
      <c r="A8" s="3">
        <v>17814176284</v>
      </c>
      <c r="B8" s="1" t="s">
        <v>190</v>
      </c>
      <c r="C8" s="1" t="s">
        <v>199</v>
      </c>
      <c r="D8" s="1" t="s">
        <v>184</v>
      </c>
      <c r="E8" s="1" t="s">
        <v>68</v>
      </c>
      <c r="F8" s="1" t="s">
        <v>190</v>
      </c>
      <c r="G8" s="1" t="s">
        <v>162</v>
      </c>
      <c r="H8" s="1" t="s">
        <v>166</v>
      </c>
      <c r="I8" s="1" t="s">
        <v>185</v>
      </c>
      <c r="J8" s="1" t="s">
        <v>168</v>
      </c>
      <c r="K8" s="1" t="s">
        <v>185</v>
      </c>
      <c r="L8" s="1" t="s">
        <v>185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200</v>
      </c>
      <c r="S8" s="1" t="s">
        <v>174</v>
      </c>
      <c r="T8" s="1" t="s">
        <v>175</v>
      </c>
      <c r="U8" s="1" t="s">
        <v>187</v>
      </c>
    </row>
    <row r="9" s="1" customFormat="1" spans="1:21">
      <c r="A9" s="3">
        <v>17814176251</v>
      </c>
      <c r="B9" s="1" t="s">
        <v>190</v>
      </c>
      <c r="C9" s="1" t="s">
        <v>201</v>
      </c>
      <c r="D9" s="1" t="s">
        <v>184</v>
      </c>
      <c r="E9" s="1" t="s">
        <v>66</v>
      </c>
      <c r="F9" s="1" t="s">
        <v>190</v>
      </c>
      <c r="G9" s="1" t="s">
        <v>162</v>
      </c>
      <c r="H9" s="1" t="s">
        <v>166</v>
      </c>
      <c r="I9" s="1" t="s">
        <v>185</v>
      </c>
      <c r="J9" s="1" t="s">
        <v>168</v>
      </c>
      <c r="K9" s="1" t="s">
        <v>185</v>
      </c>
      <c r="L9" s="1" t="s">
        <v>185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202</v>
      </c>
      <c r="S9" s="1" t="s">
        <v>174</v>
      </c>
      <c r="T9" s="1" t="s">
        <v>175</v>
      </c>
      <c r="U9" s="1" t="s">
        <v>187</v>
      </c>
    </row>
    <row r="10" s="1" customFormat="1" spans="1:21">
      <c r="A10" s="3">
        <v>17812490340</v>
      </c>
      <c r="B10" s="1" t="s">
        <v>203</v>
      </c>
      <c r="C10" s="1" t="s">
        <v>204</v>
      </c>
      <c r="D10" s="1" t="s">
        <v>205</v>
      </c>
      <c r="E10" s="1" t="s">
        <v>73</v>
      </c>
      <c r="F10" s="1" t="s">
        <v>203</v>
      </c>
      <c r="G10" s="1" t="s">
        <v>190</v>
      </c>
      <c r="H10" s="1" t="s">
        <v>166</v>
      </c>
      <c r="I10" s="1" t="s">
        <v>206</v>
      </c>
      <c r="J10" s="1" t="s">
        <v>168</v>
      </c>
      <c r="K10" s="1" t="s">
        <v>206</v>
      </c>
      <c r="L10" s="1" t="s">
        <v>206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207</v>
      </c>
      <c r="S10" s="1" t="s">
        <v>174</v>
      </c>
      <c r="T10" s="1" t="s">
        <v>175</v>
      </c>
      <c r="U10" s="1" t="s">
        <v>187</v>
      </c>
    </row>
    <row r="11" s="1" customFormat="1" spans="1:21">
      <c r="A11" s="3">
        <v>17812392853</v>
      </c>
      <c r="B11" s="1" t="s">
        <v>203</v>
      </c>
      <c r="C11" s="1" t="s">
        <v>208</v>
      </c>
      <c r="D11" s="1" t="s">
        <v>209</v>
      </c>
      <c r="E11" s="1" t="s">
        <v>84</v>
      </c>
      <c r="F11" s="1" t="s">
        <v>203</v>
      </c>
      <c r="G11" s="1" t="s">
        <v>190</v>
      </c>
      <c r="H11" s="1" t="s">
        <v>166</v>
      </c>
      <c r="I11" s="1" t="s">
        <v>210</v>
      </c>
      <c r="J11" s="1" t="s">
        <v>168</v>
      </c>
      <c r="K11" s="1" t="s">
        <v>210</v>
      </c>
      <c r="L11" s="1" t="s">
        <v>210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211</v>
      </c>
      <c r="S11" s="1" t="s">
        <v>174</v>
      </c>
      <c r="T11" s="1" t="s">
        <v>175</v>
      </c>
      <c r="U11" s="1" t="s">
        <v>187</v>
      </c>
    </row>
    <row r="12" s="1" customFormat="1" spans="1:21">
      <c r="A12" s="3">
        <v>17812151542</v>
      </c>
      <c r="B12" s="1" t="s">
        <v>203</v>
      </c>
      <c r="C12" s="1" t="s">
        <v>212</v>
      </c>
      <c r="D12" s="1" t="s">
        <v>184</v>
      </c>
      <c r="E12" s="1" t="s">
        <v>68</v>
      </c>
      <c r="F12" s="1" t="s">
        <v>203</v>
      </c>
      <c r="G12" s="1" t="s">
        <v>190</v>
      </c>
      <c r="H12" s="1" t="s">
        <v>166</v>
      </c>
      <c r="I12" s="1" t="s">
        <v>185</v>
      </c>
      <c r="J12" s="1" t="s">
        <v>168</v>
      </c>
      <c r="K12" s="1" t="s">
        <v>185</v>
      </c>
      <c r="L12" s="1" t="s">
        <v>185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172</v>
      </c>
      <c r="R12" s="1" t="s">
        <v>213</v>
      </c>
      <c r="S12" s="1" t="s">
        <v>174</v>
      </c>
      <c r="T12" s="1" t="s">
        <v>175</v>
      </c>
      <c r="U12" s="1" t="s">
        <v>187</v>
      </c>
    </row>
    <row r="13" s="1" customFormat="1" spans="1:21">
      <c r="A13" s="3">
        <v>17812151142</v>
      </c>
      <c r="B13" s="1" t="s">
        <v>203</v>
      </c>
      <c r="C13" s="1" t="s">
        <v>214</v>
      </c>
      <c r="D13" s="1" t="s">
        <v>184</v>
      </c>
      <c r="E13" s="1" t="s">
        <v>66</v>
      </c>
      <c r="F13" s="1" t="s">
        <v>203</v>
      </c>
      <c r="G13" s="1" t="s">
        <v>190</v>
      </c>
      <c r="H13" s="1" t="s">
        <v>166</v>
      </c>
      <c r="I13" s="1" t="s">
        <v>185</v>
      </c>
      <c r="J13" s="1" t="s">
        <v>168</v>
      </c>
      <c r="K13" s="1" t="s">
        <v>185</v>
      </c>
      <c r="L13" s="1" t="s">
        <v>185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172</v>
      </c>
      <c r="R13" s="1" t="s">
        <v>215</v>
      </c>
      <c r="S13" s="1" t="s">
        <v>174</v>
      </c>
      <c r="T13" s="1" t="s">
        <v>175</v>
      </c>
      <c r="U13" s="1" t="s">
        <v>187</v>
      </c>
    </row>
    <row r="14" s="1" customFormat="1" spans="1:21">
      <c r="A14" s="3">
        <v>17807760595</v>
      </c>
      <c r="B14" s="1" t="s">
        <v>216</v>
      </c>
      <c r="C14" s="1" t="s">
        <v>217</v>
      </c>
      <c r="D14" s="1" t="s">
        <v>218</v>
      </c>
      <c r="E14" s="1" t="s">
        <v>88</v>
      </c>
      <c r="F14" s="1" t="s">
        <v>216</v>
      </c>
      <c r="G14" s="1" t="s">
        <v>203</v>
      </c>
      <c r="H14" s="1" t="s">
        <v>166</v>
      </c>
      <c r="I14" s="1" t="s">
        <v>219</v>
      </c>
      <c r="J14" s="1" t="s">
        <v>168</v>
      </c>
      <c r="K14" s="1" t="s">
        <v>219</v>
      </c>
      <c r="L14" s="1" t="s">
        <v>219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220</v>
      </c>
      <c r="S14" s="1" t="s">
        <v>174</v>
      </c>
      <c r="T14" s="1" t="s">
        <v>175</v>
      </c>
      <c r="U14" s="1" t="s">
        <v>187</v>
      </c>
    </row>
    <row r="15" s="1" customFormat="1" spans="1:21">
      <c r="A15" s="3">
        <v>17807057213</v>
      </c>
      <c r="B15" s="1" t="s">
        <v>216</v>
      </c>
      <c r="C15" s="1" t="s">
        <v>221</v>
      </c>
      <c r="D15" s="1" t="s">
        <v>205</v>
      </c>
      <c r="E15" s="1" t="s">
        <v>73</v>
      </c>
      <c r="F15" s="1" t="s">
        <v>216</v>
      </c>
      <c r="G15" s="1" t="s">
        <v>203</v>
      </c>
      <c r="H15" s="1" t="s">
        <v>166</v>
      </c>
      <c r="I15" s="1" t="s">
        <v>206</v>
      </c>
      <c r="J15" s="1" t="s">
        <v>168</v>
      </c>
      <c r="K15" s="1" t="s">
        <v>206</v>
      </c>
      <c r="L15" s="1" t="s">
        <v>206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172</v>
      </c>
      <c r="R15" s="1" t="s">
        <v>222</v>
      </c>
      <c r="S15" s="1" t="s">
        <v>174</v>
      </c>
      <c r="T15" s="1" t="s">
        <v>175</v>
      </c>
      <c r="U15" s="1" t="s">
        <v>187</v>
      </c>
    </row>
    <row r="16" s="1" customFormat="1" spans="1:21">
      <c r="A16" s="3">
        <v>17807013525</v>
      </c>
      <c r="B16" s="1" t="s">
        <v>216</v>
      </c>
      <c r="C16" s="1" t="s">
        <v>223</v>
      </c>
      <c r="D16" s="1" t="s">
        <v>209</v>
      </c>
      <c r="E16" s="1" t="s">
        <v>84</v>
      </c>
      <c r="F16" s="1" t="s">
        <v>216</v>
      </c>
      <c r="G16" s="1" t="s">
        <v>203</v>
      </c>
      <c r="H16" s="1" t="s">
        <v>166</v>
      </c>
      <c r="I16" s="1" t="s">
        <v>210</v>
      </c>
      <c r="J16" s="1" t="s">
        <v>168</v>
      </c>
      <c r="K16" s="1" t="s">
        <v>210</v>
      </c>
      <c r="L16" s="1" t="s">
        <v>210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172</v>
      </c>
      <c r="R16" s="1" t="s">
        <v>224</v>
      </c>
      <c r="S16" s="1" t="s">
        <v>174</v>
      </c>
      <c r="T16" s="1" t="s">
        <v>175</v>
      </c>
      <c r="U16" s="1" t="s">
        <v>187</v>
      </c>
    </row>
    <row r="17" s="1" customFormat="1" spans="1:21">
      <c r="A17" s="3">
        <v>17806564947</v>
      </c>
      <c r="B17" s="1" t="s">
        <v>216</v>
      </c>
      <c r="C17" s="1" t="s">
        <v>225</v>
      </c>
      <c r="D17" s="1" t="s">
        <v>184</v>
      </c>
      <c r="E17" s="1" t="s">
        <v>68</v>
      </c>
      <c r="F17" s="1" t="s">
        <v>216</v>
      </c>
      <c r="G17" s="1" t="s">
        <v>203</v>
      </c>
      <c r="H17" s="1" t="s">
        <v>166</v>
      </c>
      <c r="I17" s="1" t="s">
        <v>185</v>
      </c>
      <c r="J17" s="1" t="s">
        <v>168</v>
      </c>
      <c r="K17" s="1" t="s">
        <v>185</v>
      </c>
      <c r="L17" s="1" t="s">
        <v>185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172</v>
      </c>
      <c r="R17" s="1" t="s">
        <v>226</v>
      </c>
      <c r="S17" s="1" t="s">
        <v>174</v>
      </c>
      <c r="T17" s="1" t="s">
        <v>175</v>
      </c>
      <c r="U17" s="1" t="s">
        <v>187</v>
      </c>
    </row>
    <row r="18" s="1" customFormat="1" spans="1:21">
      <c r="A18" s="3">
        <v>17806562391</v>
      </c>
      <c r="B18" s="1" t="s">
        <v>216</v>
      </c>
      <c r="C18" s="1" t="s">
        <v>227</v>
      </c>
      <c r="D18" s="1" t="s">
        <v>184</v>
      </c>
      <c r="E18" s="1" t="s">
        <v>66</v>
      </c>
      <c r="F18" s="1" t="s">
        <v>216</v>
      </c>
      <c r="G18" s="1" t="s">
        <v>203</v>
      </c>
      <c r="H18" s="1" t="s">
        <v>166</v>
      </c>
      <c r="I18" s="1" t="s">
        <v>185</v>
      </c>
      <c r="J18" s="1" t="s">
        <v>168</v>
      </c>
      <c r="K18" s="1" t="s">
        <v>185</v>
      </c>
      <c r="L18" s="1" t="s">
        <v>185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172</v>
      </c>
      <c r="R18" s="1" t="s">
        <v>228</v>
      </c>
      <c r="S18" s="1" t="s">
        <v>174</v>
      </c>
      <c r="T18" s="1" t="s">
        <v>175</v>
      </c>
      <c r="U18" s="1" t="s">
        <v>187</v>
      </c>
    </row>
    <row r="19" s="1" customFormat="1" spans="1:21">
      <c r="A19" s="3">
        <v>17805316284</v>
      </c>
      <c r="B19" s="1" t="s">
        <v>229</v>
      </c>
      <c r="C19" s="1" t="s">
        <v>230</v>
      </c>
      <c r="D19" s="1" t="s">
        <v>205</v>
      </c>
      <c r="E19" s="1" t="s">
        <v>73</v>
      </c>
      <c r="F19" s="1" t="s">
        <v>229</v>
      </c>
      <c r="G19" s="1" t="s">
        <v>216</v>
      </c>
      <c r="H19" s="1" t="s">
        <v>166</v>
      </c>
      <c r="I19" s="1" t="s">
        <v>231</v>
      </c>
      <c r="J19" s="1" t="s">
        <v>168</v>
      </c>
      <c r="K19" s="1" t="s">
        <v>231</v>
      </c>
      <c r="L19" s="1" t="s">
        <v>231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172</v>
      </c>
      <c r="R19" s="1" t="s">
        <v>232</v>
      </c>
      <c r="S19" s="1" t="s">
        <v>174</v>
      </c>
      <c r="T19" s="1" t="s">
        <v>175</v>
      </c>
      <c r="U19" s="1" t="s">
        <v>187</v>
      </c>
    </row>
    <row r="20" s="1" customFormat="1" spans="1:21">
      <c r="A20" s="3">
        <v>17804942812</v>
      </c>
      <c r="B20" s="1" t="s">
        <v>229</v>
      </c>
      <c r="C20" s="1" t="s">
        <v>233</v>
      </c>
      <c r="D20" s="1" t="s">
        <v>234</v>
      </c>
      <c r="E20" s="1" t="s">
        <v>101</v>
      </c>
      <c r="F20" s="1" t="s">
        <v>203</v>
      </c>
      <c r="G20" s="1" t="s">
        <v>162</v>
      </c>
      <c r="H20" s="1" t="s">
        <v>166</v>
      </c>
      <c r="I20" s="1" t="s">
        <v>235</v>
      </c>
      <c r="J20" s="1" t="s">
        <v>168</v>
      </c>
      <c r="K20" s="1" t="s">
        <v>235</v>
      </c>
      <c r="L20" s="1" t="s">
        <v>235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172</v>
      </c>
      <c r="R20" s="1" t="s">
        <v>236</v>
      </c>
      <c r="S20" s="1" t="s">
        <v>174</v>
      </c>
      <c r="T20" s="1" t="s">
        <v>175</v>
      </c>
      <c r="U20" s="1" t="s">
        <v>182</v>
      </c>
    </row>
    <row r="21" s="1" customFormat="1" spans="1:21">
      <c r="A21" s="3">
        <v>17804385029</v>
      </c>
      <c r="B21" s="1" t="s">
        <v>229</v>
      </c>
      <c r="C21" s="1" t="s">
        <v>237</v>
      </c>
      <c r="D21" s="1" t="s">
        <v>184</v>
      </c>
      <c r="E21" s="1" t="s">
        <v>68</v>
      </c>
      <c r="F21" s="1" t="s">
        <v>229</v>
      </c>
      <c r="G21" s="1" t="s">
        <v>216</v>
      </c>
      <c r="H21" s="1" t="s">
        <v>166</v>
      </c>
      <c r="I21" s="1" t="s">
        <v>185</v>
      </c>
      <c r="J21" s="1" t="s">
        <v>168</v>
      </c>
      <c r="K21" s="1" t="s">
        <v>185</v>
      </c>
      <c r="L21" s="1" t="s">
        <v>185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172</v>
      </c>
      <c r="R21" s="1" t="s">
        <v>238</v>
      </c>
      <c r="S21" s="1" t="s">
        <v>174</v>
      </c>
      <c r="T21" s="1" t="s">
        <v>175</v>
      </c>
      <c r="U21" s="1" t="s">
        <v>187</v>
      </c>
    </row>
    <row r="22" s="1" customFormat="1" spans="1:21">
      <c r="A22" s="3">
        <v>17804379740</v>
      </c>
      <c r="B22" s="1" t="s">
        <v>229</v>
      </c>
      <c r="C22" s="1" t="s">
        <v>239</v>
      </c>
      <c r="D22" s="1" t="s">
        <v>184</v>
      </c>
      <c r="E22" s="1" t="s">
        <v>66</v>
      </c>
      <c r="F22" s="1" t="s">
        <v>229</v>
      </c>
      <c r="G22" s="1" t="s">
        <v>216</v>
      </c>
      <c r="H22" s="1" t="s">
        <v>166</v>
      </c>
      <c r="I22" s="1" t="s">
        <v>185</v>
      </c>
      <c r="J22" s="1" t="s">
        <v>168</v>
      </c>
      <c r="K22" s="1" t="s">
        <v>185</v>
      </c>
      <c r="L22" s="1" t="s">
        <v>185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172</v>
      </c>
      <c r="R22" s="1" t="s">
        <v>240</v>
      </c>
      <c r="S22" s="1" t="s">
        <v>174</v>
      </c>
      <c r="T22" s="1" t="s">
        <v>175</v>
      </c>
      <c r="U22" s="1" t="s">
        <v>187</v>
      </c>
    </row>
    <row r="23" s="1" customFormat="1" spans="1:21">
      <c r="A23" s="3">
        <v>17803718229</v>
      </c>
      <c r="B23" s="1" t="s">
        <v>229</v>
      </c>
      <c r="C23" s="1" t="s">
        <v>241</v>
      </c>
      <c r="D23" s="1" t="s">
        <v>178</v>
      </c>
      <c r="E23" s="1" t="s">
        <v>242</v>
      </c>
      <c r="F23" s="1" t="s">
        <v>229</v>
      </c>
      <c r="G23" s="1" t="s">
        <v>216</v>
      </c>
      <c r="H23" s="1" t="s">
        <v>166</v>
      </c>
      <c r="I23" s="1" t="s">
        <v>243</v>
      </c>
      <c r="J23" s="1" t="s">
        <v>168</v>
      </c>
      <c r="K23" s="1" t="s">
        <v>243</v>
      </c>
      <c r="L23" s="1" t="s">
        <v>243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172</v>
      </c>
      <c r="R23" s="1" t="s">
        <v>244</v>
      </c>
      <c r="S23" s="1" t="s">
        <v>174</v>
      </c>
      <c r="T23" s="1" t="s">
        <v>175</v>
      </c>
      <c r="U23" s="1" t="s">
        <v>182</v>
      </c>
    </row>
    <row r="24" s="1" customFormat="1" spans="1:21">
      <c r="A24" s="3">
        <v>17798954802</v>
      </c>
      <c r="B24" s="1" t="s">
        <v>245</v>
      </c>
      <c r="C24" s="1" t="s">
        <v>246</v>
      </c>
      <c r="D24" s="1" t="s">
        <v>218</v>
      </c>
      <c r="E24" s="1" t="s">
        <v>40</v>
      </c>
      <c r="F24" s="1" t="s">
        <v>245</v>
      </c>
      <c r="G24" s="1" t="s">
        <v>229</v>
      </c>
      <c r="H24" s="1" t="s">
        <v>166</v>
      </c>
      <c r="I24" s="1" t="s">
        <v>247</v>
      </c>
      <c r="J24" s="1" t="s">
        <v>168</v>
      </c>
      <c r="K24" s="1" t="s">
        <v>247</v>
      </c>
      <c r="L24" s="1" t="s">
        <v>247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172</v>
      </c>
      <c r="R24" s="1" t="s">
        <v>248</v>
      </c>
      <c r="S24" s="1" t="s">
        <v>174</v>
      </c>
      <c r="T24" s="1" t="s">
        <v>175</v>
      </c>
      <c r="U24" s="1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2022-05-05T01:16:10Z</dcterms:created>
  <dcterms:modified xsi:type="dcterms:W3CDTF">2022-05-05T01:32:29Z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FA0439FEE73E445ABCB3575439678454</vt:lpwstr>
  </property>
  <property fmtid="{D5CDD505-2E9C-101B-9397-08002B2CF9AE}" pid="3" name="KSOProductBuildVer">
    <vt:lpwstr>2052-11.1.0.11636</vt:lpwstr>
  </property>
</Properties>
</file>