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对账!$A$1:$X$29</definedName>
  </definedNames>
  <calcPr calcId="144525"/>
</workbook>
</file>

<file path=xl/sharedStrings.xml><?xml version="1.0" encoding="utf-8"?>
<sst xmlns="http://schemas.openxmlformats.org/spreadsheetml/2006/main" count="898" uniqueCount="286">
  <si>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</si>
  <si>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</si>
  <si>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</si>
  <si>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</si>
  <si>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</si>
  <si>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</si>
  <si>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</si>
  <si>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</si>
  <si>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</si>
  <si>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</si>
  <si>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</si>
  <si>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</si>
  <si>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</si>
  <si>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</si>
  <si>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</si>
  <si>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</si>
  <si>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</si>
  <si>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</si>
  <si>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</si>
  <si>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</si>
  <si>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</si>
  <si>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</si>
  <si>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</si>
  <si>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</si>
  <si>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</si>
  <si>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17698912112	</t>
  </si>
  <si>
    <t>Ctrip</t>
  </si>
  <si>
    <t>正常</t>
  </si>
  <si>
    <t>[宜兰]宜兰英仕山庄(Yingshih Guest House)(81211286)</t>
  </si>
  <si>
    <t>木屋双人房&lt;2人入住&gt;&lt;早餐&gt;</t>
  </si>
  <si>
    <t>CNY</t>
  </si>
  <si>
    <t>CHEN/LIJUNG</t>
  </si>
  <si>
    <t>CA13744220506CNY</t>
  </si>
  <si>
    <t>未提现</t>
  </si>
  <si>
    <t>携程开票</t>
  </si>
  <si>
    <t xml:space="preserve">	</t>
  </si>
  <si>
    <t xml:space="preserve">17792604219	</t>
  </si>
  <si>
    <t>[香港]香港珀丽酒店(Rosedale Hotel Hong Kong)(76255176)</t>
  </si>
  <si>
    <t>高级房&lt;2人入住&gt;&lt;早餐&gt;</t>
  </si>
  <si>
    <t>Wong/Yuk fun</t>
  </si>
  <si>
    <t xml:space="preserve">2507767	</t>
  </si>
  <si>
    <t xml:space="preserve">17792622520	</t>
  </si>
  <si>
    <t>LEUNG/PA  LAM</t>
  </si>
  <si>
    <t xml:space="preserve">17814516583	</t>
  </si>
  <si>
    <t>[null](80249206)</t>
  </si>
  <si>
    <t xml:space="preserve">17814729335	</t>
  </si>
  <si>
    <t>[深州]尚客优快捷酒店(深州店)(80248557)</t>
  </si>
  <si>
    <t>特价房&lt;2人入住&gt;</t>
  </si>
  <si>
    <t>杨博</t>
  </si>
  <si>
    <t xml:space="preserve">(THK)YD00680220418134023348;	</t>
  </si>
  <si>
    <t xml:space="preserve">17814828826	</t>
  </si>
  <si>
    <t>[昆明]维也纳国际酒店(昆明滇池海埂公园爱琴海店)(68346588)</t>
  </si>
  <si>
    <t>豪华大床房&lt;2人入住&gt;&lt;钻石会员&gt;&lt;交叉用户机票，高铁，汽车，船票，用车&gt;</t>
  </si>
  <si>
    <t>蒋露</t>
  </si>
  <si>
    <t xml:space="preserve">17815662139	</t>
  </si>
  <si>
    <t>[大理市]大理梦圆居精品客栈(88988919)</t>
  </si>
  <si>
    <t>欧式大床房&lt;2人入住&gt;</t>
  </si>
  <si>
    <t>唐理</t>
  </si>
  <si>
    <t xml:space="preserve">2516818	</t>
  </si>
  <si>
    <t xml:space="preserve">17815907273	</t>
  </si>
  <si>
    <t>[庄浪]庄浪新济商务宾馆(88620826)</t>
  </si>
  <si>
    <t>大床房&lt;2人入住&gt;</t>
  </si>
  <si>
    <t>朱向阳</t>
  </si>
  <si>
    <t xml:space="preserve">17819971138	</t>
  </si>
  <si>
    <t>[贵阳]贵阳金逸豪城市假日酒店(88620620)</t>
  </si>
  <si>
    <t>精致双床房&lt;2人入住&gt;</t>
  </si>
  <si>
    <t>杨思鹏</t>
  </si>
  <si>
    <t xml:space="preserve">17820329221	</t>
  </si>
  <si>
    <t>董镇硕</t>
  </si>
  <si>
    <t xml:space="preserve">17822137577	</t>
  </si>
  <si>
    <t>[香港]旭逸酒店 · 荃湾(Hotel Ease · Tsuen Wan)(80247247)</t>
  </si>
  <si>
    <t>标准客房&lt;2人入住&gt;</t>
  </si>
  <si>
    <t>kwok/chi lun Alan</t>
  </si>
  <si>
    <t xml:space="preserve">17934346	</t>
  </si>
  <si>
    <t xml:space="preserve">17822265412	</t>
  </si>
  <si>
    <t>[保定]贝壳酒店(保定东风路直隶总督署店)(80249079)</t>
  </si>
  <si>
    <t>张河</t>
  </si>
  <si>
    <t xml:space="preserve">(GRT)76023205;	</t>
  </si>
  <si>
    <t xml:space="preserve">17822281220	</t>
  </si>
  <si>
    <t>[广州]IU酒店(广州高铁南站钟村地铁站店)(80246370)</t>
  </si>
  <si>
    <t>小U精致大床房(无窗)&lt;2人入住&gt;</t>
  </si>
  <si>
    <t>陈泽星</t>
  </si>
  <si>
    <t xml:space="preserve">2518507	</t>
  </si>
  <si>
    <t xml:space="preserve">17822311232	</t>
  </si>
  <si>
    <t>[河源]城市便捷酒店(河源坚基购物中心万达店)(68323611)</t>
  </si>
  <si>
    <t>标准大床房&lt;2人入住&gt;&lt;钻石会员&gt;</t>
  </si>
  <si>
    <t>刘湘联</t>
  </si>
  <si>
    <t xml:space="preserve">2518517	</t>
  </si>
  <si>
    <t xml:space="preserve">R_0762010_1867830	</t>
  </si>
  <si>
    <t xml:space="preserve">17822588340	</t>
  </si>
  <si>
    <t>[资兴]骏怡连锁酒店(资兴东江湖店)(88988757)</t>
  </si>
  <si>
    <t>特惠大床房&lt;2人入住&gt;</t>
  </si>
  <si>
    <t>李志清</t>
  </si>
  <si>
    <t xml:space="preserve">(THK)YD05488220420132632795;	</t>
  </si>
  <si>
    <t xml:space="preserve">17822659942	</t>
  </si>
  <si>
    <t>[温州]锦江之星品尚(温州高铁南站新桥店)(80248806)</t>
  </si>
  <si>
    <t>商务房B&lt;2人入住&gt;</t>
  </si>
  <si>
    <t>毛李欢</t>
  </si>
  <si>
    <t xml:space="preserve">17822724586	</t>
  </si>
  <si>
    <t>愉梦大床房&lt;2人入住&gt;&lt;钻石会员&gt;&lt;交叉用户机票，高铁，汽车，船票，用车&gt;</t>
  </si>
  <si>
    <t>朱子元</t>
  </si>
  <si>
    <t xml:space="preserve">2518710	</t>
  </si>
  <si>
    <t xml:space="preserve">17822727035	</t>
  </si>
  <si>
    <t>[台北]天阁酒店(台北复兴馆)(The Tango Hotel (Taipei Fu Hsing))(80941372)</t>
  </si>
  <si>
    <t>天豪客房&lt;2人入住&gt;</t>
  </si>
  <si>
    <t>CHUNG/SHINHAW</t>
  </si>
  <si>
    <t xml:space="preserve">20220420-016	</t>
  </si>
  <si>
    <t xml:space="preserve">17822860911	</t>
  </si>
  <si>
    <t>商务双床房&lt;2人入住&gt;&lt;钻石会员&gt;&lt;交叉用户机票，高铁，汽车，船票，用车&gt;</t>
  </si>
  <si>
    <t>张付全</t>
  </si>
  <si>
    <t xml:space="preserve">17822899389	</t>
  </si>
  <si>
    <t>[贵阳]宜尚酒店(贵阳黔灵山店)(80247049)</t>
  </si>
  <si>
    <t>宜悦大床房&lt;2人入住&gt;&lt;钻石会员&gt;</t>
  </si>
  <si>
    <t>徐煜卿</t>
  </si>
  <si>
    <t xml:space="preserve">2518787	</t>
  </si>
  <si>
    <t xml:space="preserve">R_0851039_2078868	</t>
  </si>
  <si>
    <t xml:space="preserve">17823693148	</t>
  </si>
  <si>
    <t>[南宁]南宁青花里艺术酒店(83647410)</t>
  </si>
  <si>
    <t>涵墨大床房&lt;2人入住&gt;&lt;早餐&gt;</t>
  </si>
  <si>
    <t>卢文军</t>
  </si>
  <si>
    <t xml:space="preserve">卢文军	</t>
  </si>
  <si>
    <t xml:space="preserve">17823792834	</t>
  </si>
  <si>
    <t>[贵阳]尚客优连锁酒店(贵阳清水江路店)(80245696)</t>
  </si>
  <si>
    <t>徐晓红</t>
  </si>
  <si>
    <t xml:space="preserve">17823794480	</t>
  </si>
  <si>
    <t>[洛阳]格林豪泰快捷酒店(洛阳龙门大道关林火车站店)(80895241)</t>
  </si>
  <si>
    <t>郝志轲</t>
  </si>
  <si>
    <t xml:space="preserve">17826216224	</t>
  </si>
  <si>
    <t>王祖烨</t>
  </si>
  <si>
    <t xml:space="preserve">17826333647	</t>
  </si>
  <si>
    <t>[昆明]IU酒店(昆明西山万达大悦城火车站店)(80246469)</t>
  </si>
  <si>
    <t>小U·舒适大床房&lt;2人入住&gt;</t>
  </si>
  <si>
    <t>韩亮</t>
  </si>
  <si>
    <t xml:space="preserve">104376788794	</t>
  </si>
  <si>
    <t xml:space="preserve">17826337039	</t>
  </si>
  <si>
    <t>[null](88633932)</t>
  </si>
  <si>
    <t>取消</t>
  </si>
  <si>
    <t xml:space="preserve">17612445104	</t>
  </si>
  <si>
    <t>赔款</t>
  </si>
  <si>
    <t>[深圳]汉庭酒店(深圳西乡客运站店)(60184180)</t>
  </si>
  <si>
    <t>LEE/YONG HWEE</t>
  </si>
  <si>
    <t xml:space="preserve">R5181012079619404001	</t>
  </si>
  <si>
    <t xml:space="preserve">17705418334	</t>
  </si>
  <si>
    <t>[深圳]深圳上海宾馆(60184180)</t>
  </si>
  <si>
    <t>标准双床房&lt;2人入住&gt;</t>
  </si>
  <si>
    <t>林锡喜</t>
  </si>
  <si>
    <t>，</t>
  </si>
  <si>
    <t>本期扣款134元</t>
  </si>
  <si>
    <t>本期扣款496元</t>
  </si>
  <si>
    <t xml:space="preserve"> 5323 CNY</t>
  </si>
  <si>
    <t>A220506092332481</t>
  </si>
  <si>
    <t>A220506092352481</t>
  </si>
  <si>
    <t>A220506092435481</t>
  </si>
  <si>
    <t>总计：5323元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</si>
  <si>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</si>
  <si>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</si>
  <si>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</si>
  <si>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</si>
  <si>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</si>
  <si>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</si>
  <si>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</si>
  <si>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</si>
  <si>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</si>
  <si>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</si>
  <si>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</si>
  <si>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</si>
  <si>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</si>
  <si>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</si>
  <si>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</si>
  <si>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</si>
  <si>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</si>
  <si>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</si>
  <si>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2022-04-20</t>
  </si>
  <si>
    <t>2519128</t>
  </si>
  <si>
    <t>IU酒店（昆明西山万达广场火车站店）</t>
  </si>
  <si>
    <t>2022-04-21</t>
  </si>
  <si>
    <t>退房日月结</t>
  </si>
  <si>
    <t>98.00</t>
  </si>
  <si>
    <t>RMB</t>
  </si>
  <si>
    <t>0</t>
  </si>
  <si>
    <t>0.00</t>
  </si>
  <si>
    <t>携程汇登国内直连</t>
  </si>
  <si>
    <t>01.011264</t>
  </si>
  <si>
    <t>2022-04-20 22:08:24</t>
  </si>
  <si>
    <t>否</t>
  </si>
  <si>
    <t>广州汇登信息科技有限公司</t>
  </si>
  <si>
    <t>直连</t>
  </si>
  <si>
    <t>2519116</t>
  </si>
  <si>
    <t>尚客优连锁酒店（贵阳小河区清水江路店）</t>
  </si>
  <si>
    <t>99.00</t>
  </si>
  <si>
    <t>2022-04-20 21:54:30</t>
  </si>
  <si>
    <t>2519085</t>
  </si>
  <si>
    <t>格林豪泰快捷酒店(洛阳龙门大道关林火车站店)</t>
  </si>
  <si>
    <t>126.00</t>
  </si>
  <si>
    <t>2022-04-20 21:26:04</t>
  </si>
  <si>
    <t>2519084</t>
  </si>
  <si>
    <t>2022-04-20 21:25:29</t>
  </si>
  <si>
    <t>2519048</t>
  </si>
  <si>
    <t>南宁青花里艺术酒店</t>
  </si>
  <si>
    <t>230.00</t>
  </si>
  <si>
    <t>2022-04-20 20:52:05</t>
  </si>
  <si>
    <t>直采</t>
  </si>
  <si>
    <t>2518787</t>
  </si>
  <si>
    <t>宜尚酒店(贵阳黔灵山店)</t>
  </si>
  <si>
    <t>225.00</t>
  </si>
  <si>
    <t>2022-04-20 15:36:29</t>
  </si>
  <si>
    <t>2518772</t>
  </si>
  <si>
    <t>维也纳国际酒店（昆明滇池海埂公园爱琴海店）</t>
  </si>
  <si>
    <t>301.00</t>
  </si>
  <si>
    <t>2022-04-20 15:19:13</t>
  </si>
  <si>
    <t>2518714</t>
  </si>
  <si>
    <t>天阁酒店(台北复兴馆)</t>
  </si>
  <si>
    <t>CHUNG SHINHAW</t>
  </si>
  <si>
    <t>408.00</t>
  </si>
  <si>
    <t>2022-04-20 14:20:05</t>
  </si>
  <si>
    <t>2518710</t>
  </si>
  <si>
    <t>308.00</t>
  </si>
  <si>
    <t>2022-04-20 14:18:54</t>
  </si>
  <si>
    <t>2518671</t>
  </si>
  <si>
    <t>锦江之星品尚酒店（高铁南站新桥店）</t>
  </si>
  <si>
    <t>128.00</t>
  </si>
  <si>
    <t>2022-04-20 13:53:13</t>
  </si>
  <si>
    <t>2518625</t>
  </si>
  <si>
    <t>骏怡连锁酒店(资兴东江湖店)</t>
  </si>
  <si>
    <t>2022-04-20 13:26:36</t>
  </si>
  <si>
    <t>2518517</t>
  </si>
  <si>
    <t>城市便捷酒店(河源坚基购物中心万达店)</t>
  </si>
  <si>
    <t>152.00</t>
  </si>
  <si>
    <t>2022-04-20 11:48:18</t>
  </si>
  <si>
    <t>2518507</t>
  </si>
  <si>
    <t>IU酒店(广州高铁南站钟村地铁站店)</t>
  </si>
  <si>
    <t>77.00</t>
  </si>
  <si>
    <t>2022-04-20 11:37:00</t>
  </si>
  <si>
    <t>2518501</t>
  </si>
  <si>
    <t>贝壳酒店(保定东风路直隶总督署店)</t>
  </si>
  <si>
    <t>92.00</t>
  </si>
  <si>
    <t>2022-04-20 11:30:55</t>
  </si>
  <si>
    <t>2518447</t>
  </si>
  <si>
    <t>旭逸酒店 · 荃湾</t>
  </si>
  <si>
    <t>kwok chi lun Alan</t>
  </si>
  <si>
    <t>334.00</t>
  </si>
  <si>
    <t>2022-04-20 10:36:22</t>
  </si>
  <si>
    <t>2022-04-19</t>
  </si>
  <si>
    <t>2517726</t>
  </si>
  <si>
    <t>贵阳金逸豪城市假日酒店</t>
  </si>
  <si>
    <t>116.00</t>
  </si>
  <si>
    <t>2022-04-19 14:35:48</t>
  </si>
  <si>
    <t>2517526</t>
  </si>
  <si>
    <t>58.00</t>
  </si>
  <si>
    <t>2022-04-19 12:17:04</t>
  </si>
  <si>
    <t>2022-04-18</t>
  </si>
  <si>
    <t>2516934</t>
  </si>
  <si>
    <t>庄浪新济商务宾馆</t>
  </si>
  <si>
    <t>60.00</t>
  </si>
  <si>
    <t>2022-04-18 21:59:30</t>
  </si>
  <si>
    <t>2516818</t>
  </si>
  <si>
    <t>大理梦圆居精品客栈</t>
  </si>
  <si>
    <t>96.00</t>
  </si>
  <si>
    <t>2022-04-18 20:16:43</t>
  </si>
  <si>
    <t>2516222</t>
  </si>
  <si>
    <t>932.01</t>
  </si>
  <si>
    <t>2022-04-18 14:16:15</t>
  </si>
  <si>
    <t>2516147</t>
  </si>
  <si>
    <t>尚客优快捷酒店(深州店)</t>
  </si>
  <si>
    <t>228.99</t>
  </si>
  <si>
    <t>2022-04-18 13:40:25</t>
  </si>
  <si>
    <t>2516012</t>
  </si>
  <si>
    <t>珀斯智能公寓酒店</t>
  </si>
  <si>
    <t>郝青辉</t>
  </si>
  <si>
    <t>804.00</t>
  </si>
  <si>
    <t>2022-04-18 12:11:08</t>
  </si>
  <si>
    <t>2022-04-12</t>
  </si>
  <si>
    <t>2507784</t>
  </si>
  <si>
    <t>香港珀丽酒店</t>
  </si>
  <si>
    <t>LEUNG PA  LAM</t>
  </si>
  <si>
    <t>181.00</t>
  </si>
  <si>
    <t>2022-04-12 19:49:23</t>
  </si>
  <si>
    <t>2507767</t>
  </si>
  <si>
    <t>Wong Yuk fun</t>
  </si>
  <si>
    <t>2022-04-12 19:40:05</t>
  </si>
  <si>
    <t>2022-03-22</t>
  </si>
  <si>
    <t>2478741</t>
  </si>
  <si>
    <t>宜兰英仕山庄</t>
  </si>
  <si>
    <t>CHEN LIJUNG</t>
  </si>
  <si>
    <t>520.00</t>
  </si>
  <si>
    <t>2022-03-22 23:00:21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</si>
</sst>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9" fillId="18" borderId="1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44671</v>
      </c>
      <c r="G2" s="6">
        <v>44672</v>
      </c>
      <c r="H2" s="4">
        <v>1</v>
      </c>
      <c r="I2" s="4">
        <v>1</v>
      </c>
      <c r="J2" s="4">
        <v>1</v>
      </c>
      <c r="K2" s="4" t="s">
        <v>30</v>
      </c>
      <c r="L2" s="4">
        <v>520</v>
      </c>
      <c r="M2" s="4">
        <v>520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44642</v>
      </c>
      <c r="S2" s="6">
        <v>44687</v>
      </c>
      <c r="T2" s="4" t="s">
        <v>34</v>
      </c>
      <c r="U2" s="4">
        <v>520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44671</v>
      </c>
      <c r="G3" s="6">
        <v>44672</v>
      </c>
      <c r="H3" s="4">
        <v>1</v>
      </c>
      <c r="I3" s="4">
        <v>1</v>
      </c>
      <c r="J3" s="4">
        <v>1</v>
      </c>
      <c r="K3" s="4" t="s">
        <v>30</v>
      </c>
      <c r="L3" s="4">
        <v>181</v>
      </c>
      <c r="M3" s="4">
        <v>181</v>
      </c>
      <c r="N3" s="4" t="s">
        <v>39</v>
      </c>
      <c r="O3" s="4" t="s">
        <v>32</v>
      </c>
      <c r="P3" s="4" t="s">
        <v>33</v>
      </c>
      <c r="Q3" s="4">
        <v>0</v>
      </c>
      <c r="R3" s="7">
        <v>44663</v>
      </c>
      <c r="S3" s="6">
        <v>44687</v>
      </c>
      <c r="T3" s="4" t="s">
        <v>34</v>
      </c>
      <c r="U3" s="4">
        <v>181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44671</v>
      </c>
      <c r="G4" s="6">
        <v>44672</v>
      </c>
      <c r="H4" s="4">
        <v>1</v>
      </c>
      <c r="I4" s="4">
        <v>1</v>
      </c>
      <c r="J4" s="4">
        <v>1</v>
      </c>
      <c r="K4" s="4" t="s">
        <v>30</v>
      </c>
      <c r="L4" s="4">
        <v>181</v>
      </c>
      <c r="M4" s="4">
        <v>181</v>
      </c>
      <c r="N4" s="4" t="s">
        <v>42</v>
      </c>
      <c r="O4" s="4" t="s">
        <v>32</v>
      </c>
      <c r="P4" s="4" t="s">
        <v>33</v>
      </c>
      <c r="Q4" s="4">
        <v>0</v>
      </c>
      <c r="R4" s="7">
        <v>44663</v>
      </c>
      <c r="S4" s="6">
        <v>44687</v>
      </c>
      <c r="T4" s="4" t="s">
        <v>34</v>
      </c>
      <c r="U4" s="4">
        <v>181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/>
      <c r="F5" s="6">
        <v>44669</v>
      </c>
      <c r="G5" s="6">
        <v>44672</v>
      </c>
      <c r="H5" s="4">
        <v>0</v>
      </c>
      <c r="I5" s="4">
        <v>3</v>
      </c>
      <c r="J5" s="4">
        <v>0</v>
      </c>
      <c r="K5" s="4" t="s">
        <v>30</v>
      </c>
      <c r="L5" s="4">
        <v>804</v>
      </c>
      <c r="M5" s="4">
        <v>804</v>
      </c>
      <c r="N5" s="4"/>
      <c r="O5" s="4" t="s">
        <v>32</v>
      </c>
      <c r="P5" s="4" t="s">
        <v>33</v>
      </c>
      <c r="Q5" s="4">
        <v>0</v>
      </c>
      <c r="R5" s="7">
        <v>44669</v>
      </c>
      <c r="S5" s="6">
        <v>44687</v>
      </c>
      <c r="T5" s="4" t="s">
        <v>34</v>
      </c>
      <c r="U5" s="4">
        <v>804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44669</v>
      </c>
      <c r="G6" s="6">
        <v>44672</v>
      </c>
      <c r="H6" s="4">
        <v>1</v>
      </c>
      <c r="I6" s="4">
        <v>3</v>
      </c>
      <c r="J6" s="4">
        <v>3</v>
      </c>
      <c r="K6" s="4" t="s">
        <v>30</v>
      </c>
      <c r="L6" s="4">
        <v>229</v>
      </c>
      <c r="M6" s="4">
        <v>229</v>
      </c>
      <c r="N6" s="4" t="s">
        <v>48</v>
      </c>
      <c r="O6" s="4" t="s">
        <v>32</v>
      </c>
      <c r="P6" s="4" t="s">
        <v>33</v>
      </c>
      <c r="Q6" s="4">
        <v>0</v>
      </c>
      <c r="R6" s="7">
        <v>44669</v>
      </c>
      <c r="S6" s="6">
        <v>44687</v>
      </c>
      <c r="T6" s="4" t="s">
        <v>34</v>
      </c>
      <c r="U6" s="4">
        <v>229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44669</v>
      </c>
      <c r="G7" s="6">
        <v>44672</v>
      </c>
      <c r="H7" s="4">
        <v>1</v>
      </c>
      <c r="I7" s="4">
        <v>3</v>
      </c>
      <c r="J7" s="4">
        <v>3</v>
      </c>
      <c r="K7" s="4" t="s">
        <v>30</v>
      </c>
      <c r="L7" s="4">
        <v>932</v>
      </c>
      <c r="M7" s="4">
        <v>932</v>
      </c>
      <c r="N7" s="4" t="s">
        <v>53</v>
      </c>
      <c r="O7" s="4" t="s">
        <v>32</v>
      </c>
      <c r="P7" s="4" t="s">
        <v>33</v>
      </c>
      <c r="Q7" s="4">
        <v>0</v>
      </c>
      <c r="R7" s="7">
        <v>44669</v>
      </c>
      <c r="S7" s="6">
        <v>44687</v>
      </c>
      <c r="T7" s="4" t="s">
        <v>34</v>
      </c>
      <c r="U7" s="4">
        <v>932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44671</v>
      </c>
      <c r="G8" s="6">
        <v>44672</v>
      </c>
      <c r="H8" s="4">
        <v>1</v>
      </c>
      <c r="I8" s="4">
        <v>1</v>
      </c>
      <c r="J8" s="4">
        <v>1</v>
      </c>
      <c r="K8" s="4" t="s">
        <v>30</v>
      </c>
      <c r="L8" s="4">
        <v>96</v>
      </c>
      <c r="M8" s="4">
        <v>96</v>
      </c>
      <c r="N8" s="4" t="s">
        <v>57</v>
      </c>
      <c r="O8" s="4" t="s">
        <v>32</v>
      </c>
      <c r="P8" s="4" t="s">
        <v>33</v>
      </c>
      <c r="Q8" s="4">
        <v>0</v>
      </c>
      <c r="R8" s="7">
        <v>44669</v>
      </c>
      <c r="S8" s="6">
        <v>44687</v>
      </c>
      <c r="T8" s="4" t="s">
        <v>34</v>
      </c>
      <c r="U8" s="4">
        <v>96</v>
      </c>
      <c r="V8" s="4">
        <v>0</v>
      </c>
      <c r="W8" s="4">
        <v>0</v>
      </c>
      <c r="X8" s="4" t="s">
        <v>58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44671</v>
      </c>
      <c r="G9" s="6">
        <v>44672</v>
      </c>
      <c r="H9" s="4">
        <v>1</v>
      </c>
      <c r="I9" s="4">
        <v>1</v>
      </c>
      <c r="J9" s="4">
        <v>1</v>
      </c>
      <c r="K9" s="4" t="s">
        <v>30</v>
      </c>
      <c r="L9" s="4">
        <v>60</v>
      </c>
      <c r="M9" s="4">
        <v>60</v>
      </c>
      <c r="N9" s="4" t="s">
        <v>62</v>
      </c>
      <c r="O9" s="4" t="s">
        <v>32</v>
      </c>
      <c r="P9" s="4" t="s">
        <v>33</v>
      </c>
      <c r="Q9" s="4">
        <v>0</v>
      </c>
      <c r="R9" s="7">
        <v>44669</v>
      </c>
      <c r="S9" s="6">
        <v>44687</v>
      </c>
      <c r="T9" s="4" t="s">
        <v>34</v>
      </c>
      <c r="U9" s="4">
        <v>60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44671</v>
      </c>
      <c r="G10" s="6">
        <v>44672</v>
      </c>
      <c r="H10" s="4">
        <v>1</v>
      </c>
      <c r="I10" s="4">
        <v>1</v>
      </c>
      <c r="J10" s="4">
        <v>1</v>
      </c>
      <c r="K10" s="4" t="s">
        <v>30</v>
      </c>
      <c r="L10" s="4">
        <v>58</v>
      </c>
      <c r="M10" s="4">
        <v>58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44670</v>
      </c>
      <c r="S10" s="6">
        <v>44687</v>
      </c>
      <c r="T10" s="4" t="s">
        <v>34</v>
      </c>
      <c r="U10" s="4">
        <v>58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44670</v>
      </c>
      <c r="G11" s="6">
        <v>44672</v>
      </c>
      <c r="H11" s="4">
        <v>1</v>
      </c>
      <c r="I11" s="4">
        <v>2</v>
      </c>
      <c r="J11" s="4">
        <v>2</v>
      </c>
      <c r="K11" s="4" t="s">
        <v>30</v>
      </c>
      <c r="L11" s="4">
        <v>116</v>
      </c>
      <c r="M11" s="4">
        <v>116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44670</v>
      </c>
      <c r="S11" s="6">
        <v>44687</v>
      </c>
      <c r="T11" s="4" t="s">
        <v>34</v>
      </c>
      <c r="U11" s="4">
        <v>116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44671</v>
      </c>
      <c r="G12" s="6">
        <v>44672</v>
      </c>
      <c r="H12" s="4">
        <v>1</v>
      </c>
      <c r="I12" s="4">
        <v>1</v>
      </c>
      <c r="J12" s="4">
        <v>1</v>
      </c>
      <c r="K12" s="4" t="s">
        <v>30</v>
      </c>
      <c r="L12" s="4">
        <v>334</v>
      </c>
      <c r="M12" s="4">
        <v>334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44671</v>
      </c>
      <c r="S12" s="6">
        <v>44687</v>
      </c>
      <c r="T12" s="4" t="s">
        <v>34</v>
      </c>
      <c r="U12" s="4">
        <v>334</v>
      </c>
      <c r="V12" s="4">
        <v>0</v>
      </c>
      <c r="W12" s="4">
        <v>0</v>
      </c>
      <c r="X12" s="4" t="s">
        <v>35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61</v>
      </c>
      <c r="F13" s="6">
        <v>44671</v>
      </c>
      <c r="G13" s="6">
        <v>44672</v>
      </c>
      <c r="H13" s="4">
        <v>1</v>
      </c>
      <c r="I13" s="4">
        <v>1</v>
      </c>
      <c r="J13" s="4">
        <v>1</v>
      </c>
      <c r="K13" s="4" t="s">
        <v>30</v>
      </c>
      <c r="L13" s="4">
        <v>92</v>
      </c>
      <c r="M13" s="4">
        <v>92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44671</v>
      </c>
      <c r="S13" s="6">
        <v>44687</v>
      </c>
      <c r="T13" s="4" t="s">
        <v>34</v>
      </c>
      <c r="U13" s="4">
        <v>92</v>
      </c>
      <c r="V13" s="4">
        <v>0</v>
      </c>
      <c r="W13" s="4">
        <v>0</v>
      </c>
      <c r="X13" s="4" t="s">
        <v>35</v>
      </c>
      <c r="Y13" s="4" t="s">
        <v>77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44671</v>
      </c>
      <c r="G14" s="6">
        <v>44672</v>
      </c>
      <c r="H14" s="4">
        <v>1</v>
      </c>
      <c r="I14" s="4">
        <v>1</v>
      </c>
      <c r="J14" s="4">
        <v>1</v>
      </c>
      <c r="K14" s="4" t="s">
        <v>30</v>
      </c>
      <c r="L14" s="4">
        <v>77</v>
      </c>
      <c r="M14" s="4">
        <v>77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44671</v>
      </c>
      <c r="S14" s="6">
        <v>44687</v>
      </c>
      <c r="T14" s="4" t="s">
        <v>34</v>
      </c>
      <c r="U14" s="4">
        <v>77</v>
      </c>
      <c r="V14" s="4">
        <v>0</v>
      </c>
      <c r="W14" s="4">
        <v>0</v>
      </c>
      <c r="X14" s="4" t="s">
        <v>82</v>
      </c>
      <c r="Y14" s="4" t="s">
        <v>35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44671</v>
      </c>
      <c r="G15" s="6">
        <v>44672</v>
      </c>
      <c r="H15" s="4">
        <v>1</v>
      </c>
      <c r="I15" s="4">
        <v>1</v>
      </c>
      <c r="J15" s="4">
        <v>1</v>
      </c>
      <c r="K15" s="4" t="s">
        <v>30</v>
      </c>
      <c r="L15" s="4">
        <v>152</v>
      </c>
      <c r="M15" s="4">
        <v>152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44671</v>
      </c>
      <c r="S15" s="6">
        <v>44687</v>
      </c>
      <c r="T15" s="4" t="s">
        <v>34</v>
      </c>
      <c r="U15" s="4">
        <v>152</v>
      </c>
      <c r="V15" s="4">
        <v>0</v>
      </c>
      <c r="W15" s="4">
        <v>0</v>
      </c>
      <c r="X15" s="4" t="s">
        <v>87</v>
      </c>
      <c r="Y15" s="4" t="s">
        <v>88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44671</v>
      </c>
      <c r="G16" s="6">
        <v>44672</v>
      </c>
      <c r="H16" s="4">
        <v>1</v>
      </c>
      <c r="I16" s="4">
        <v>1</v>
      </c>
      <c r="J16" s="4">
        <v>1</v>
      </c>
      <c r="K16" s="4" t="s">
        <v>30</v>
      </c>
      <c r="L16" s="4">
        <v>99</v>
      </c>
      <c r="M16" s="4">
        <v>99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44671</v>
      </c>
      <c r="S16" s="6">
        <v>44687</v>
      </c>
      <c r="T16" s="4" t="s">
        <v>34</v>
      </c>
      <c r="U16" s="4">
        <v>99</v>
      </c>
      <c r="V16" s="4">
        <v>0</v>
      </c>
      <c r="W16" s="4">
        <v>0</v>
      </c>
      <c r="X16" s="4" t="s">
        <v>35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44671</v>
      </c>
      <c r="G17" s="6">
        <v>44672</v>
      </c>
      <c r="H17" s="4">
        <v>1</v>
      </c>
      <c r="I17" s="4">
        <v>1</v>
      </c>
      <c r="J17" s="4">
        <v>1</v>
      </c>
      <c r="K17" s="4" t="s">
        <v>30</v>
      </c>
      <c r="L17" s="4">
        <v>128</v>
      </c>
      <c r="M17" s="4">
        <v>128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44671</v>
      </c>
      <c r="S17" s="6">
        <v>44687</v>
      </c>
      <c r="T17" s="4" t="s">
        <v>34</v>
      </c>
      <c r="U17" s="4">
        <v>128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51</v>
      </c>
      <c r="E18" s="4" t="s">
        <v>99</v>
      </c>
      <c r="F18" s="6">
        <v>44671</v>
      </c>
      <c r="G18" s="6">
        <v>44672</v>
      </c>
      <c r="H18" s="4">
        <v>1</v>
      </c>
      <c r="I18" s="4">
        <v>1</v>
      </c>
      <c r="J18" s="4">
        <v>1</v>
      </c>
      <c r="K18" s="4" t="s">
        <v>30</v>
      </c>
      <c r="L18" s="4">
        <v>308</v>
      </c>
      <c r="M18" s="4">
        <v>308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44671</v>
      </c>
      <c r="S18" s="6">
        <v>44687</v>
      </c>
      <c r="T18" s="4" t="s">
        <v>34</v>
      </c>
      <c r="U18" s="4">
        <v>308</v>
      </c>
      <c r="V18" s="4">
        <v>0</v>
      </c>
      <c r="W18" s="4">
        <v>0</v>
      </c>
      <c r="X18" s="4" t="s">
        <v>101</v>
      </c>
      <c r="Y18" s="4" t="s">
        <v>35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44671</v>
      </c>
      <c r="G19" s="6">
        <v>44672</v>
      </c>
      <c r="H19" s="4">
        <v>1</v>
      </c>
      <c r="I19" s="4">
        <v>1</v>
      </c>
      <c r="J19" s="4">
        <v>1</v>
      </c>
      <c r="K19" s="4" t="s">
        <v>30</v>
      </c>
      <c r="L19" s="4">
        <v>408</v>
      </c>
      <c r="M19" s="4">
        <v>408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44671</v>
      </c>
      <c r="S19" s="6">
        <v>44687</v>
      </c>
      <c r="T19" s="4" t="s">
        <v>34</v>
      </c>
      <c r="U19" s="4">
        <v>408</v>
      </c>
      <c r="V19" s="4">
        <v>0</v>
      </c>
      <c r="W19" s="4">
        <v>0</v>
      </c>
      <c r="X19" s="4" t="s">
        <v>35</v>
      </c>
      <c r="Y19" s="4" t="s">
        <v>106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51</v>
      </c>
      <c r="E20" s="4" t="s">
        <v>108</v>
      </c>
      <c r="F20" s="6">
        <v>44671</v>
      </c>
      <c r="G20" s="6">
        <v>44672</v>
      </c>
      <c r="H20" s="4">
        <v>1</v>
      </c>
      <c r="I20" s="4">
        <v>1</v>
      </c>
      <c r="J20" s="4">
        <v>1</v>
      </c>
      <c r="K20" s="4" t="s">
        <v>30</v>
      </c>
      <c r="L20" s="4">
        <v>301</v>
      </c>
      <c r="M20" s="4">
        <v>301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44671</v>
      </c>
      <c r="S20" s="6">
        <v>44687</v>
      </c>
      <c r="T20" s="4" t="s">
        <v>34</v>
      </c>
      <c r="U20" s="4">
        <v>301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44671</v>
      </c>
      <c r="G21" s="6">
        <v>44672</v>
      </c>
      <c r="H21" s="4">
        <v>1</v>
      </c>
      <c r="I21" s="4">
        <v>1</v>
      </c>
      <c r="J21" s="4">
        <v>1</v>
      </c>
      <c r="K21" s="4" t="s">
        <v>30</v>
      </c>
      <c r="L21" s="4">
        <v>225</v>
      </c>
      <c r="M21" s="4">
        <v>225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44671</v>
      </c>
      <c r="S21" s="6">
        <v>44687</v>
      </c>
      <c r="T21" s="4" t="s">
        <v>34</v>
      </c>
      <c r="U21" s="4">
        <v>225</v>
      </c>
      <c r="V21" s="4">
        <v>0</v>
      </c>
      <c r="W21" s="4">
        <v>0</v>
      </c>
      <c r="X21" s="4" t="s">
        <v>114</v>
      </c>
      <c r="Y21" s="4" t="s">
        <v>115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44671</v>
      </c>
      <c r="G22" s="6">
        <v>44672</v>
      </c>
      <c r="H22" s="4">
        <v>1</v>
      </c>
      <c r="I22" s="4">
        <v>1</v>
      </c>
      <c r="J22" s="4">
        <v>1</v>
      </c>
      <c r="K22" s="4" t="s">
        <v>30</v>
      </c>
      <c r="L22" s="4">
        <v>230</v>
      </c>
      <c r="M22" s="4">
        <v>230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44671</v>
      </c>
      <c r="S22" s="6">
        <v>44687</v>
      </c>
      <c r="T22" s="4" t="s">
        <v>34</v>
      </c>
      <c r="U22" s="4">
        <v>230</v>
      </c>
      <c r="V22" s="4">
        <v>0</v>
      </c>
      <c r="W22" s="4">
        <v>0</v>
      </c>
      <c r="X22" s="4" t="s">
        <v>35</v>
      </c>
      <c r="Y22" s="4" t="s">
        <v>120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91</v>
      </c>
      <c r="F23" s="6">
        <v>44671</v>
      </c>
      <c r="G23" s="6">
        <v>44672</v>
      </c>
      <c r="H23" s="4">
        <v>1</v>
      </c>
      <c r="I23" s="4">
        <v>1</v>
      </c>
      <c r="J23" s="4">
        <v>1</v>
      </c>
      <c r="K23" s="4" t="s">
        <v>30</v>
      </c>
      <c r="L23" s="4">
        <v>99</v>
      </c>
      <c r="M23" s="4">
        <v>99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44671</v>
      </c>
      <c r="S23" s="6">
        <v>44687</v>
      </c>
      <c r="T23" s="4" t="s">
        <v>34</v>
      </c>
      <c r="U23" s="4">
        <v>99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125</v>
      </c>
      <c r="E24" s="4" t="s">
        <v>61</v>
      </c>
      <c r="F24" s="6">
        <v>44671</v>
      </c>
      <c r="G24" s="6">
        <v>44672</v>
      </c>
      <c r="H24" s="4">
        <v>1</v>
      </c>
      <c r="I24" s="4">
        <v>1</v>
      </c>
      <c r="J24" s="4">
        <v>1</v>
      </c>
      <c r="K24" s="4" t="s">
        <v>30</v>
      </c>
      <c r="L24" s="4">
        <v>126</v>
      </c>
      <c r="M24" s="4">
        <v>126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44671</v>
      </c>
      <c r="S24" s="6">
        <v>44687</v>
      </c>
      <c r="T24" s="4" t="s">
        <v>34</v>
      </c>
      <c r="U24" s="4">
        <v>126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122</v>
      </c>
      <c r="E25" s="4" t="s">
        <v>91</v>
      </c>
      <c r="F25" s="6">
        <v>44671</v>
      </c>
      <c r="G25" s="6">
        <v>44672</v>
      </c>
      <c r="H25" s="4">
        <v>1</v>
      </c>
      <c r="I25" s="4">
        <v>1</v>
      </c>
      <c r="J25" s="4">
        <v>1</v>
      </c>
      <c r="K25" s="4" t="s">
        <v>30</v>
      </c>
      <c r="L25" s="4">
        <v>99</v>
      </c>
      <c r="M25" s="4">
        <v>99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44671</v>
      </c>
      <c r="S25" s="6">
        <v>44687</v>
      </c>
      <c r="T25" s="4" t="s">
        <v>34</v>
      </c>
      <c r="U25" s="4">
        <v>99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129</v>
      </c>
      <c r="B26" s="4" t="s">
        <v>26</v>
      </c>
      <c r="C26" s="4" t="s">
        <v>27</v>
      </c>
      <c r="D26" s="4" t="s">
        <v>130</v>
      </c>
      <c r="E26" s="4" t="s">
        <v>131</v>
      </c>
      <c r="F26" s="6">
        <v>44671</v>
      </c>
      <c r="G26" s="6">
        <v>44672</v>
      </c>
      <c r="H26" s="4">
        <v>1</v>
      </c>
      <c r="I26" s="4">
        <v>1</v>
      </c>
      <c r="J26" s="4">
        <v>1</v>
      </c>
      <c r="K26" s="4" t="s">
        <v>30</v>
      </c>
      <c r="L26" s="4">
        <v>98</v>
      </c>
      <c r="M26" s="4">
        <v>98</v>
      </c>
      <c r="N26" s="4" t="s">
        <v>132</v>
      </c>
      <c r="O26" s="4" t="s">
        <v>32</v>
      </c>
      <c r="P26" s="4" t="s">
        <v>33</v>
      </c>
      <c r="Q26" s="4">
        <v>0</v>
      </c>
      <c r="R26" s="7">
        <v>44671</v>
      </c>
      <c r="S26" s="6">
        <v>44687</v>
      </c>
      <c r="T26" s="4" t="s">
        <v>34</v>
      </c>
      <c r="U26" s="4">
        <v>98</v>
      </c>
      <c r="V26" s="4">
        <v>0</v>
      </c>
      <c r="W26" s="4">
        <v>0</v>
      </c>
      <c r="X26" s="4" t="s">
        <v>35</v>
      </c>
      <c r="Y26" s="4" t="s">
        <v>133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135</v>
      </c>
      <c r="E27" s="4"/>
      <c r="F27" s="6">
        <v>44671</v>
      </c>
      <c r="G27" s="6">
        <v>44672</v>
      </c>
      <c r="H27" s="4">
        <v>0</v>
      </c>
      <c r="I27" s="4">
        <v>1</v>
      </c>
      <c r="J27" s="4">
        <v>0</v>
      </c>
      <c r="K27" s="4" t="s">
        <v>30</v>
      </c>
      <c r="L27" s="4">
        <v>75</v>
      </c>
      <c r="M27" s="4">
        <v>75</v>
      </c>
      <c r="N27" s="4"/>
      <c r="O27" s="4" t="s">
        <v>32</v>
      </c>
      <c r="P27" s="4" t="s">
        <v>33</v>
      </c>
      <c r="Q27" s="4">
        <v>0</v>
      </c>
      <c r="R27" s="7">
        <v>44671</v>
      </c>
      <c r="S27" s="6">
        <v>44687</v>
      </c>
      <c r="T27" s="4" t="s">
        <v>34</v>
      </c>
      <c r="U27" s="4">
        <v>75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134</v>
      </c>
      <c r="B28" s="4" t="s">
        <v>26</v>
      </c>
      <c r="C28" s="4" t="s">
        <v>136</v>
      </c>
      <c r="D28" s="4" t="s">
        <v>135</v>
      </c>
      <c r="E28" s="4"/>
      <c r="F28" s="6">
        <v>44671</v>
      </c>
      <c r="G28" s="6">
        <v>44672</v>
      </c>
      <c r="H28" s="4">
        <v>0</v>
      </c>
      <c r="I28" s="4">
        <v>1</v>
      </c>
      <c r="J28" s="4">
        <v>0</v>
      </c>
      <c r="K28" s="4" t="s">
        <v>30</v>
      </c>
      <c r="L28" s="4">
        <v>-75</v>
      </c>
      <c r="M28" s="4">
        <v>-75</v>
      </c>
      <c r="N28" s="4"/>
      <c r="O28" s="4" t="s">
        <v>32</v>
      </c>
      <c r="P28" s="4" t="s">
        <v>33</v>
      </c>
      <c r="Q28" s="4">
        <v>0</v>
      </c>
      <c r="R28" s="7">
        <v>44671</v>
      </c>
      <c r="S28" s="6">
        <v>44687</v>
      </c>
      <c r="T28" s="4" t="s">
        <v>34</v>
      </c>
      <c r="U28" s="4">
        <v>-75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137</v>
      </c>
      <c r="B29" s="4" t="s">
        <v>26</v>
      </c>
      <c r="C29" s="4" t="s">
        <v>138</v>
      </c>
      <c r="D29" s="4" t="s">
        <v>139</v>
      </c>
      <c r="E29" s="4" t="s">
        <v>61</v>
      </c>
      <c r="F29" s="6">
        <v>44631</v>
      </c>
      <c r="G29" s="6">
        <v>44633</v>
      </c>
      <c r="H29" s="4">
        <v>1</v>
      </c>
      <c r="I29" s="4">
        <v>2</v>
      </c>
      <c r="J29" s="4">
        <v>2</v>
      </c>
      <c r="K29" s="4" t="s">
        <v>30</v>
      </c>
      <c r="L29" s="4">
        <v>-134</v>
      </c>
      <c r="M29" s="4">
        <v>-134</v>
      </c>
      <c r="N29" s="4" t="s">
        <v>140</v>
      </c>
      <c r="O29" s="4" t="s">
        <v>32</v>
      </c>
      <c r="P29" s="4" t="s">
        <v>33</v>
      </c>
      <c r="Q29" s="4">
        <v>0</v>
      </c>
      <c r="R29" s="7">
        <v>44630</v>
      </c>
      <c r="S29" s="6">
        <v>44687</v>
      </c>
      <c r="T29" s="4"/>
      <c r="U29" s="4">
        <v>0</v>
      </c>
      <c r="V29" s="4">
        <v>0</v>
      </c>
      <c r="W29" s="4">
        <v>0</v>
      </c>
      <c r="X29" s="4" t="s">
        <v>35</v>
      </c>
      <c r="Y29" s="4" t="s">
        <v>141</v>
      </c>
    </row>
    <row r="30" s="4" customFormat="1" spans="1:25">
      <c r="A30" s="4" t="s">
        <v>142</v>
      </c>
      <c r="B30" s="4" t="s">
        <v>26</v>
      </c>
      <c r="C30" s="4" t="s">
        <v>138</v>
      </c>
      <c r="D30" s="4" t="s">
        <v>143</v>
      </c>
      <c r="E30" s="4" t="s">
        <v>144</v>
      </c>
      <c r="F30" s="6">
        <v>44643</v>
      </c>
      <c r="G30" s="6">
        <v>44644</v>
      </c>
      <c r="H30" s="4">
        <v>1</v>
      </c>
      <c r="I30" s="4">
        <v>1</v>
      </c>
      <c r="J30" s="4">
        <v>1</v>
      </c>
      <c r="K30" s="4" t="s">
        <v>30</v>
      </c>
      <c r="L30" s="4">
        <v>-496</v>
      </c>
      <c r="M30" s="4">
        <v>-496</v>
      </c>
      <c r="N30" s="4" t="s">
        <v>145</v>
      </c>
      <c r="O30" s="4" t="s">
        <v>32</v>
      </c>
      <c r="P30" s="4" t="s">
        <v>33</v>
      </c>
      <c r="Q30" s="4">
        <v>0</v>
      </c>
      <c r="R30" s="7">
        <v>44643</v>
      </c>
      <c r="S30" s="6">
        <v>44687</v>
      </c>
      <c r="T30" s="4"/>
      <c r="U30" s="4">
        <v>0</v>
      </c>
      <c r="V30" s="4">
        <v>0</v>
      </c>
      <c r="W30" s="4">
        <v>0</v>
      </c>
      <c r="X30" s="4" t="s">
        <v>35</v>
      </c>
      <c r="Y3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"/>
  <sheetViews>
    <sheetView tabSelected="1" workbookViewId="0">
      <selection activeCell="A35" sqref="A35:C3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146</v>
      </c>
    </row>
    <row r="2" s="4" customFormat="1" spans="1:9">
      <c r="A2" s="5">
        <v>17698912112</v>
      </c>
      <c r="B2" s="6">
        <v>44671</v>
      </c>
      <c r="C2" s="6">
        <v>44672</v>
      </c>
      <c r="D2" s="4">
        <v>520</v>
      </c>
      <c r="E2" s="4" t="str">
        <f>VLOOKUP(A2,HOP!A:L,12,0)</f>
        <v>520.00</v>
      </c>
      <c r="F2" s="4" t="str">
        <f>VLOOKUP(A2,HOP!A:C,3,0)</f>
        <v>2478741</v>
      </c>
      <c r="G2" s="4">
        <f>D2-E2</f>
        <v>0</v>
      </c>
      <c r="H2" s="4" t="str">
        <f>$H$1&amp;F2</f>
        <v>，2478741</v>
      </c>
      <c r="I2" s="4" t="str">
        <f>VLOOKUP(A2,HOP!A:U,21,0)</f>
        <v>直连</v>
      </c>
    </row>
    <row r="3" s="4" customFormat="1" spans="1:9">
      <c r="A3" s="5">
        <v>17792604219</v>
      </c>
      <c r="B3" s="6">
        <v>44671</v>
      </c>
      <c r="C3" s="6">
        <v>44672</v>
      </c>
      <c r="D3" s="4">
        <v>181</v>
      </c>
      <c r="E3" s="4" t="str">
        <f>VLOOKUP(A3,HOP!A:L,12,0)</f>
        <v>181.00</v>
      </c>
      <c r="F3" s="4" t="str">
        <f>VLOOKUP(A3,HOP!A:C,3,0)</f>
        <v>2507767</v>
      </c>
      <c r="G3" s="4">
        <f t="shared" ref="G3:G29" si="0">D3-E3</f>
        <v>0</v>
      </c>
      <c r="H3" s="4" t="str">
        <f t="shared" ref="H3:H29" si="1">$H$1&amp;F3</f>
        <v>，2507767</v>
      </c>
      <c r="I3" s="4" t="str">
        <f>VLOOKUP(A3,HOP!A:U,21,0)</f>
        <v>直连</v>
      </c>
    </row>
    <row r="4" s="4" customFormat="1" spans="1:9">
      <c r="A4" s="5">
        <v>17792622520</v>
      </c>
      <c r="B4" s="6">
        <v>44671</v>
      </c>
      <c r="C4" s="6">
        <v>44672</v>
      </c>
      <c r="D4" s="4">
        <v>181</v>
      </c>
      <c r="E4" s="4" t="str">
        <f>VLOOKUP(A4,HOP!A:L,12,0)</f>
        <v>181.00</v>
      </c>
      <c r="F4" s="4" t="str">
        <f>VLOOKUP(A4,HOP!A:C,3,0)</f>
        <v>2507784</v>
      </c>
      <c r="G4" s="4">
        <f t="shared" si="0"/>
        <v>0</v>
      </c>
      <c r="H4" s="4" t="str">
        <f t="shared" si="1"/>
        <v>，2507784</v>
      </c>
      <c r="I4" s="4" t="str">
        <f>VLOOKUP(A4,HOP!A:U,21,0)</f>
        <v>直连</v>
      </c>
    </row>
    <row r="5" s="4" customFormat="1" spans="1:9">
      <c r="A5" s="5">
        <v>17814516583</v>
      </c>
      <c r="B5" s="6">
        <v>44669</v>
      </c>
      <c r="C5" s="6">
        <v>44672</v>
      </c>
      <c r="D5" s="4">
        <v>804</v>
      </c>
      <c r="E5" s="4" t="str">
        <f>VLOOKUP(A5,HOP!A:L,12,0)</f>
        <v>804.00</v>
      </c>
      <c r="F5" s="4" t="str">
        <f>VLOOKUP(A5,HOP!A:C,3,0)</f>
        <v>2516012</v>
      </c>
      <c r="G5" s="4">
        <f t="shared" si="0"/>
        <v>0</v>
      </c>
      <c r="H5" s="4" t="str">
        <f t="shared" si="1"/>
        <v>，2516012</v>
      </c>
      <c r="I5" s="4" t="str">
        <f>VLOOKUP(A5,HOP!A:U,21,0)</f>
        <v>直连</v>
      </c>
    </row>
    <row r="6" s="4" customFormat="1" spans="1:9">
      <c r="A6" s="5">
        <v>17814729335</v>
      </c>
      <c r="B6" s="6">
        <v>44669</v>
      </c>
      <c r="C6" s="6">
        <v>44672</v>
      </c>
      <c r="D6" s="4">
        <v>229</v>
      </c>
      <c r="E6" s="4" t="str">
        <f>VLOOKUP(A6,HOP!A:L,12,0)</f>
        <v>228.99</v>
      </c>
      <c r="F6" s="4" t="str">
        <f>VLOOKUP(A6,HOP!A:C,3,0)</f>
        <v>2516147</v>
      </c>
      <c r="G6" s="4">
        <f t="shared" si="0"/>
        <v>0.00999999999999091</v>
      </c>
      <c r="H6" s="4" t="str">
        <f t="shared" si="1"/>
        <v>，2516147</v>
      </c>
      <c r="I6" s="4" t="str">
        <f>VLOOKUP(A6,HOP!A:U,21,0)</f>
        <v>直连</v>
      </c>
    </row>
    <row r="7" s="4" customFormat="1" spans="1:9">
      <c r="A7" s="5">
        <v>17814828826</v>
      </c>
      <c r="B7" s="6">
        <v>44669</v>
      </c>
      <c r="C7" s="6">
        <v>44672</v>
      </c>
      <c r="D7" s="4">
        <v>932</v>
      </c>
      <c r="E7" s="4" t="str">
        <f>VLOOKUP(A7,HOP!A:L,12,0)</f>
        <v>932.01</v>
      </c>
      <c r="F7" s="4" t="str">
        <f>VLOOKUP(A7,HOP!A:C,3,0)</f>
        <v>2516222</v>
      </c>
      <c r="G7" s="4">
        <f t="shared" si="0"/>
        <v>-0.00999999999999091</v>
      </c>
      <c r="H7" s="4" t="str">
        <f t="shared" si="1"/>
        <v>，2516222</v>
      </c>
      <c r="I7" s="4" t="str">
        <f>VLOOKUP(A7,HOP!A:U,21,0)</f>
        <v>直连</v>
      </c>
    </row>
    <row r="8" s="4" customFormat="1" spans="1:9">
      <c r="A8" s="5">
        <v>17815662139</v>
      </c>
      <c r="B8" s="6">
        <v>44671</v>
      </c>
      <c r="C8" s="6">
        <v>44672</v>
      </c>
      <c r="D8" s="4">
        <v>96</v>
      </c>
      <c r="E8" s="4" t="str">
        <f>VLOOKUP(A8,HOP!A:L,12,0)</f>
        <v>96.00</v>
      </c>
      <c r="F8" s="4" t="str">
        <f>VLOOKUP(A8,HOP!A:C,3,0)</f>
        <v>2516818</v>
      </c>
      <c r="G8" s="4">
        <f t="shared" si="0"/>
        <v>0</v>
      </c>
      <c r="H8" s="4" t="str">
        <f t="shared" si="1"/>
        <v>，2516818</v>
      </c>
      <c r="I8" s="4" t="str">
        <f>VLOOKUP(A8,HOP!A:U,21,0)</f>
        <v>直连</v>
      </c>
    </row>
    <row r="9" s="4" customFormat="1" spans="1:9">
      <c r="A9" s="5">
        <v>17815907273</v>
      </c>
      <c r="B9" s="6">
        <v>44671</v>
      </c>
      <c r="C9" s="6">
        <v>44672</v>
      </c>
      <c r="D9" s="4">
        <v>60</v>
      </c>
      <c r="E9" s="4" t="str">
        <f>VLOOKUP(A9,HOP!A:L,12,0)</f>
        <v>60.00</v>
      </c>
      <c r="F9" s="4" t="str">
        <f>VLOOKUP(A9,HOP!A:C,3,0)</f>
        <v>2516934</v>
      </c>
      <c r="G9" s="4">
        <f t="shared" si="0"/>
        <v>0</v>
      </c>
      <c r="H9" s="4" t="str">
        <f t="shared" si="1"/>
        <v>，2516934</v>
      </c>
      <c r="I9" s="4" t="str">
        <f>VLOOKUP(A9,HOP!A:U,21,0)</f>
        <v>直连</v>
      </c>
    </row>
    <row r="10" s="4" customFormat="1" spans="1:9">
      <c r="A10" s="5">
        <v>17819971138</v>
      </c>
      <c r="B10" s="6">
        <v>44671</v>
      </c>
      <c r="C10" s="6">
        <v>44672</v>
      </c>
      <c r="D10" s="4">
        <v>58</v>
      </c>
      <c r="E10" s="4" t="str">
        <f>VLOOKUP(A10,HOP!A:L,12,0)</f>
        <v>58.00</v>
      </c>
      <c r="F10" s="4" t="str">
        <f>VLOOKUP(A10,HOP!A:C,3,0)</f>
        <v>2517526</v>
      </c>
      <c r="G10" s="4">
        <f t="shared" si="0"/>
        <v>0</v>
      </c>
      <c r="H10" s="4" t="str">
        <f t="shared" si="1"/>
        <v>，2517526</v>
      </c>
      <c r="I10" s="4" t="str">
        <f>VLOOKUP(A10,HOP!A:U,21,0)</f>
        <v>直连</v>
      </c>
    </row>
    <row r="11" s="4" customFormat="1" spans="1:9">
      <c r="A11" s="5">
        <v>17820329221</v>
      </c>
      <c r="B11" s="6">
        <v>44670</v>
      </c>
      <c r="C11" s="6">
        <v>44672</v>
      </c>
      <c r="D11" s="4">
        <v>116</v>
      </c>
      <c r="E11" s="4" t="str">
        <f>VLOOKUP(A11,HOP!A:L,12,0)</f>
        <v>116.00</v>
      </c>
      <c r="F11" s="4" t="str">
        <f>VLOOKUP(A11,HOP!A:C,3,0)</f>
        <v>2517726</v>
      </c>
      <c r="G11" s="4">
        <f t="shared" si="0"/>
        <v>0</v>
      </c>
      <c r="H11" s="4" t="str">
        <f t="shared" si="1"/>
        <v>，2517726</v>
      </c>
      <c r="I11" s="4" t="str">
        <f>VLOOKUP(A11,HOP!A:U,21,0)</f>
        <v>直连</v>
      </c>
    </row>
    <row r="12" s="4" customFormat="1" spans="1:9">
      <c r="A12" s="5">
        <v>17822137577</v>
      </c>
      <c r="B12" s="6">
        <v>44671</v>
      </c>
      <c r="C12" s="6">
        <v>44672</v>
      </c>
      <c r="D12" s="4">
        <v>334</v>
      </c>
      <c r="E12" s="4" t="str">
        <f>VLOOKUP(A12,HOP!A:L,12,0)</f>
        <v>334.00</v>
      </c>
      <c r="F12" s="4" t="str">
        <f>VLOOKUP(A12,HOP!A:C,3,0)</f>
        <v>2518447</v>
      </c>
      <c r="G12" s="4">
        <f t="shared" si="0"/>
        <v>0</v>
      </c>
      <c r="H12" s="4" t="str">
        <f t="shared" si="1"/>
        <v>，2518447</v>
      </c>
      <c r="I12" s="4" t="str">
        <f>VLOOKUP(A12,HOP!A:U,21,0)</f>
        <v>直连</v>
      </c>
    </row>
    <row r="13" s="4" customFormat="1" spans="1:9">
      <c r="A13" s="5">
        <v>17822265412</v>
      </c>
      <c r="B13" s="6">
        <v>44671</v>
      </c>
      <c r="C13" s="6">
        <v>44672</v>
      </c>
      <c r="D13" s="4">
        <v>92</v>
      </c>
      <c r="E13" s="4" t="str">
        <f>VLOOKUP(A13,HOP!A:L,12,0)</f>
        <v>92.00</v>
      </c>
      <c r="F13" s="4" t="str">
        <f>VLOOKUP(A13,HOP!A:C,3,0)</f>
        <v>2518501</v>
      </c>
      <c r="G13" s="4">
        <f t="shared" si="0"/>
        <v>0</v>
      </c>
      <c r="H13" s="4" t="str">
        <f t="shared" si="1"/>
        <v>，2518501</v>
      </c>
      <c r="I13" s="4" t="str">
        <f>VLOOKUP(A13,HOP!A:U,21,0)</f>
        <v>直连</v>
      </c>
    </row>
    <row r="14" s="4" customFormat="1" spans="1:9">
      <c r="A14" s="5">
        <v>17822281220</v>
      </c>
      <c r="B14" s="6">
        <v>44671</v>
      </c>
      <c r="C14" s="6">
        <v>44672</v>
      </c>
      <c r="D14" s="4">
        <v>77</v>
      </c>
      <c r="E14" s="4" t="str">
        <f>VLOOKUP(A14,HOP!A:L,12,0)</f>
        <v>77.00</v>
      </c>
      <c r="F14" s="4" t="str">
        <f>VLOOKUP(A14,HOP!A:C,3,0)</f>
        <v>2518507</v>
      </c>
      <c r="G14" s="4">
        <f t="shared" si="0"/>
        <v>0</v>
      </c>
      <c r="H14" s="4" t="str">
        <f t="shared" si="1"/>
        <v>，2518507</v>
      </c>
      <c r="I14" s="4" t="str">
        <f>VLOOKUP(A14,HOP!A:U,21,0)</f>
        <v>直连</v>
      </c>
    </row>
    <row r="15" s="4" customFormat="1" spans="1:9">
      <c r="A15" s="5">
        <v>17822311232</v>
      </c>
      <c r="B15" s="6">
        <v>44671</v>
      </c>
      <c r="C15" s="6">
        <v>44672</v>
      </c>
      <c r="D15" s="4">
        <v>152</v>
      </c>
      <c r="E15" s="4" t="str">
        <f>VLOOKUP(A15,HOP!A:L,12,0)</f>
        <v>152.00</v>
      </c>
      <c r="F15" s="4" t="str">
        <f>VLOOKUP(A15,HOP!A:C,3,0)</f>
        <v>2518517</v>
      </c>
      <c r="G15" s="4">
        <f t="shared" si="0"/>
        <v>0</v>
      </c>
      <c r="H15" s="4" t="str">
        <f t="shared" si="1"/>
        <v>，2518517</v>
      </c>
      <c r="I15" s="4" t="str">
        <f>VLOOKUP(A15,HOP!A:U,21,0)</f>
        <v>直连</v>
      </c>
    </row>
    <row r="16" s="4" customFormat="1" spans="1:9">
      <c r="A16" s="5">
        <v>17822588340</v>
      </c>
      <c r="B16" s="6">
        <v>44671</v>
      </c>
      <c r="C16" s="6">
        <v>44672</v>
      </c>
      <c r="D16" s="4">
        <v>99</v>
      </c>
      <c r="E16" s="4" t="str">
        <f>VLOOKUP(A16,HOP!A:L,12,0)</f>
        <v>99.00</v>
      </c>
      <c r="F16" s="4" t="str">
        <f>VLOOKUP(A16,HOP!A:C,3,0)</f>
        <v>2518625</v>
      </c>
      <c r="G16" s="4">
        <f t="shared" si="0"/>
        <v>0</v>
      </c>
      <c r="H16" s="4" t="str">
        <f t="shared" si="1"/>
        <v>，2518625</v>
      </c>
      <c r="I16" s="4" t="str">
        <f>VLOOKUP(A16,HOP!A:U,21,0)</f>
        <v>直连</v>
      </c>
    </row>
    <row r="17" s="4" customFormat="1" spans="1:9">
      <c r="A17" s="5">
        <v>17822659942</v>
      </c>
      <c r="B17" s="6">
        <v>44671</v>
      </c>
      <c r="C17" s="6">
        <v>44672</v>
      </c>
      <c r="D17" s="4">
        <v>128</v>
      </c>
      <c r="E17" s="4" t="str">
        <f>VLOOKUP(A17,HOP!A:L,12,0)</f>
        <v>128.00</v>
      </c>
      <c r="F17" s="4" t="str">
        <f>VLOOKUP(A17,HOP!A:C,3,0)</f>
        <v>2518671</v>
      </c>
      <c r="G17" s="4">
        <f t="shared" si="0"/>
        <v>0</v>
      </c>
      <c r="H17" s="4" t="str">
        <f t="shared" si="1"/>
        <v>，2518671</v>
      </c>
      <c r="I17" s="4" t="str">
        <f>VLOOKUP(A17,HOP!A:U,21,0)</f>
        <v>直连</v>
      </c>
    </row>
    <row r="18" s="4" customFormat="1" spans="1:9">
      <c r="A18" s="5">
        <v>17822724586</v>
      </c>
      <c r="B18" s="6">
        <v>44671</v>
      </c>
      <c r="C18" s="6">
        <v>44672</v>
      </c>
      <c r="D18" s="4">
        <v>308</v>
      </c>
      <c r="E18" s="4" t="str">
        <f>VLOOKUP(A18,HOP!A:L,12,0)</f>
        <v>308.00</v>
      </c>
      <c r="F18" s="4" t="str">
        <f>VLOOKUP(A18,HOP!A:C,3,0)</f>
        <v>2518710</v>
      </c>
      <c r="G18" s="4">
        <f t="shared" si="0"/>
        <v>0</v>
      </c>
      <c r="H18" s="4" t="str">
        <f t="shared" si="1"/>
        <v>，2518710</v>
      </c>
      <c r="I18" s="4" t="str">
        <f>VLOOKUP(A18,HOP!A:U,21,0)</f>
        <v>直连</v>
      </c>
    </row>
    <row r="19" s="4" customFormat="1" spans="1:9">
      <c r="A19" s="5">
        <v>17822727035</v>
      </c>
      <c r="B19" s="6">
        <v>44671</v>
      </c>
      <c r="C19" s="6">
        <v>44672</v>
      </c>
      <c r="D19" s="4">
        <v>408</v>
      </c>
      <c r="E19" s="4" t="str">
        <f>VLOOKUP(A19,HOP!A:L,12,0)</f>
        <v>408.00</v>
      </c>
      <c r="F19" s="4" t="str">
        <f>VLOOKUP(A19,HOP!A:C,3,0)</f>
        <v>2518714</v>
      </c>
      <c r="G19" s="4">
        <f t="shared" si="0"/>
        <v>0</v>
      </c>
      <c r="H19" s="4" t="str">
        <f t="shared" si="1"/>
        <v>，2518714</v>
      </c>
      <c r="I19" s="4" t="str">
        <f>VLOOKUP(A19,HOP!A:U,21,0)</f>
        <v>直连</v>
      </c>
    </row>
    <row r="20" s="4" customFormat="1" spans="1:9">
      <c r="A20" s="5">
        <v>17822860911</v>
      </c>
      <c r="B20" s="6">
        <v>44671</v>
      </c>
      <c r="C20" s="6">
        <v>44672</v>
      </c>
      <c r="D20" s="4">
        <v>301</v>
      </c>
      <c r="E20" s="4" t="str">
        <f>VLOOKUP(A20,HOP!A:L,12,0)</f>
        <v>301.00</v>
      </c>
      <c r="F20" s="4" t="str">
        <f>VLOOKUP(A20,HOP!A:C,3,0)</f>
        <v>2518772</v>
      </c>
      <c r="G20" s="4">
        <f t="shared" si="0"/>
        <v>0</v>
      </c>
      <c r="H20" s="4" t="str">
        <f t="shared" si="1"/>
        <v>，2518772</v>
      </c>
      <c r="I20" s="4" t="str">
        <f>VLOOKUP(A20,HOP!A:U,21,0)</f>
        <v>直连</v>
      </c>
    </row>
    <row r="21" s="4" customFormat="1" spans="1:9">
      <c r="A21" s="5">
        <v>17822899389</v>
      </c>
      <c r="B21" s="6">
        <v>44671</v>
      </c>
      <c r="C21" s="6">
        <v>44672</v>
      </c>
      <c r="D21" s="4">
        <v>225</v>
      </c>
      <c r="E21" s="4" t="str">
        <f>VLOOKUP(A21,HOP!A:L,12,0)</f>
        <v>225.00</v>
      </c>
      <c r="F21" s="4" t="str">
        <f>VLOOKUP(A21,HOP!A:C,3,0)</f>
        <v>2518787</v>
      </c>
      <c r="G21" s="4">
        <f t="shared" si="0"/>
        <v>0</v>
      </c>
      <c r="H21" s="4" t="str">
        <f t="shared" si="1"/>
        <v>，2518787</v>
      </c>
      <c r="I21" s="4" t="str">
        <f>VLOOKUP(A21,HOP!A:U,21,0)</f>
        <v>直连</v>
      </c>
    </row>
    <row r="22" s="4" customFormat="1" spans="1:9">
      <c r="A22" s="5">
        <v>17823693148</v>
      </c>
      <c r="B22" s="6">
        <v>44671</v>
      </c>
      <c r="C22" s="6">
        <v>44672</v>
      </c>
      <c r="D22" s="4">
        <v>230</v>
      </c>
      <c r="E22" s="4" t="str">
        <f>VLOOKUP(A22,HOP!A:L,12,0)</f>
        <v>230.00</v>
      </c>
      <c r="F22" s="4" t="str">
        <f>VLOOKUP(A22,HOP!A:C,3,0)</f>
        <v>2519048</v>
      </c>
      <c r="G22" s="4">
        <f t="shared" si="0"/>
        <v>0</v>
      </c>
      <c r="H22" s="4" t="str">
        <f t="shared" si="1"/>
        <v>，2519048</v>
      </c>
      <c r="I22" s="4" t="str">
        <f>VLOOKUP(A22,HOP!A:U,21,0)</f>
        <v>直采</v>
      </c>
    </row>
    <row r="23" s="4" customFormat="1" spans="1:9">
      <c r="A23" s="5">
        <v>17823792834</v>
      </c>
      <c r="B23" s="6">
        <v>44671</v>
      </c>
      <c r="C23" s="6">
        <v>44672</v>
      </c>
      <c r="D23" s="4">
        <v>99</v>
      </c>
      <c r="E23" s="4" t="str">
        <f>VLOOKUP(A23,HOP!A:L,12,0)</f>
        <v>99.00</v>
      </c>
      <c r="F23" s="4" t="str">
        <f>VLOOKUP(A23,HOP!A:C,3,0)</f>
        <v>2519084</v>
      </c>
      <c r="G23" s="4">
        <f t="shared" si="0"/>
        <v>0</v>
      </c>
      <c r="H23" s="4" t="str">
        <f t="shared" si="1"/>
        <v>，2519084</v>
      </c>
      <c r="I23" s="4" t="str">
        <f>VLOOKUP(A23,HOP!A:U,21,0)</f>
        <v>直连</v>
      </c>
    </row>
    <row r="24" s="4" customFormat="1" spans="1:9">
      <c r="A24" s="5">
        <v>17823794480</v>
      </c>
      <c r="B24" s="6">
        <v>44671</v>
      </c>
      <c r="C24" s="6">
        <v>44672</v>
      </c>
      <c r="D24" s="4">
        <v>126</v>
      </c>
      <c r="E24" s="4" t="str">
        <f>VLOOKUP(A24,HOP!A:L,12,0)</f>
        <v>126.00</v>
      </c>
      <c r="F24" s="4" t="str">
        <f>VLOOKUP(A24,HOP!A:C,3,0)</f>
        <v>2519085</v>
      </c>
      <c r="G24" s="4">
        <f t="shared" si="0"/>
        <v>0</v>
      </c>
      <c r="H24" s="4" t="str">
        <f t="shared" si="1"/>
        <v>，2519085</v>
      </c>
      <c r="I24" s="4" t="str">
        <f>VLOOKUP(A24,HOP!A:U,21,0)</f>
        <v>直连</v>
      </c>
    </row>
    <row r="25" s="4" customFormat="1" spans="1:9">
      <c r="A25" s="5">
        <v>17826216224</v>
      </c>
      <c r="B25" s="6">
        <v>44671</v>
      </c>
      <c r="C25" s="6">
        <v>44672</v>
      </c>
      <c r="D25" s="4">
        <v>99</v>
      </c>
      <c r="E25" s="4" t="str">
        <f>VLOOKUP(A25,HOP!A:L,12,0)</f>
        <v>99.00</v>
      </c>
      <c r="F25" s="4" t="str">
        <f>VLOOKUP(A25,HOP!A:C,3,0)</f>
        <v>2519116</v>
      </c>
      <c r="G25" s="4">
        <f t="shared" si="0"/>
        <v>0</v>
      </c>
      <c r="H25" s="4" t="str">
        <f t="shared" si="1"/>
        <v>，2519116</v>
      </c>
      <c r="I25" s="4" t="str">
        <f>VLOOKUP(A25,HOP!A:U,21,0)</f>
        <v>直连</v>
      </c>
    </row>
    <row r="26" s="4" customFormat="1" spans="1:9">
      <c r="A26" s="5">
        <v>17826333647</v>
      </c>
      <c r="B26" s="6">
        <v>44671</v>
      </c>
      <c r="C26" s="6">
        <v>44672</v>
      </c>
      <c r="D26" s="4">
        <v>98</v>
      </c>
      <c r="E26" s="4" t="str">
        <f>VLOOKUP(A26,HOP!A:L,12,0)</f>
        <v>98.00</v>
      </c>
      <c r="F26" s="4" t="str">
        <f>VLOOKUP(A26,HOP!A:C,3,0)</f>
        <v>2519128</v>
      </c>
      <c r="G26" s="4">
        <f t="shared" si="0"/>
        <v>0</v>
      </c>
      <c r="H26" s="4" t="str">
        <f t="shared" si="1"/>
        <v>，2519128</v>
      </c>
      <c r="I26" s="4" t="str">
        <f>VLOOKUP(A26,HOP!A:U,21,0)</f>
        <v>直连</v>
      </c>
    </row>
    <row r="27" s="4" customFormat="1" hidden="1" spans="1:9">
      <c r="A27" s="5">
        <v>17826337039</v>
      </c>
      <c r="B27" s="6">
        <v>44671</v>
      </c>
      <c r="C27" s="6">
        <v>44672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10">
      <c r="A28" s="5">
        <v>17612445104</v>
      </c>
      <c r="B28" s="6">
        <v>44631</v>
      </c>
      <c r="C28" s="6">
        <v>44633</v>
      </c>
      <c r="D28" s="4">
        <v>-134</v>
      </c>
      <c r="E28" s="4" t="e">
        <f>VLOOKUP(A28,HOP!A:L,12,0)</f>
        <v>#N/A</v>
      </c>
      <c r="F28" s="4">
        <v>2459428</v>
      </c>
      <c r="G28" s="4" t="e">
        <f t="shared" si="0"/>
        <v>#N/A</v>
      </c>
      <c r="H28" s="4" t="str">
        <f t="shared" si="1"/>
        <v>，2459428</v>
      </c>
      <c r="I28" s="4" t="e">
        <f>VLOOKUP(A28,HOP!A:U,21,0)</f>
        <v>#N/A</v>
      </c>
      <c r="J28" s="4" t="s">
        <v>147</v>
      </c>
    </row>
    <row r="29" s="4" customFormat="1" spans="1:10">
      <c r="A29" s="5">
        <v>17705418334</v>
      </c>
      <c r="B29" s="6">
        <v>44643</v>
      </c>
      <c r="C29" s="6">
        <v>44644</v>
      </c>
      <c r="D29" s="4">
        <v>-496</v>
      </c>
      <c r="E29" s="4" t="e">
        <f>VLOOKUP(A29,HOP!A:L,12,0)</f>
        <v>#N/A</v>
      </c>
      <c r="F29" s="4">
        <v>2479825</v>
      </c>
      <c r="G29" s="4" t="e">
        <f t="shared" si="0"/>
        <v>#N/A</v>
      </c>
      <c r="H29" s="4" t="str">
        <f t="shared" si="1"/>
        <v>，2479825</v>
      </c>
      <c r="I29" s="4" t="e">
        <f>VLOOKUP(A29,HOP!A:U,21,0)</f>
        <v>#N/A</v>
      </c>
      <c r="J29" s="4" t="s">
        <v>148</v>
      </c>
    </row>
    <row r="31" spans="4:4">
      <c r="D31" s="4">
        <f>SUM(D2:D30)</f>
        <v>5323</v>
      </c>
    </row>
    <row r="32" spans="4:4">
      <c r="D32" s="4" t="s">
        <v>149</v>
      </c>
    </row>
    <row r="35" spans="1:3">
      <c r="A35" s="4" t="s">
        <v>150</v>
      </c>
      <c r="C35" s="4">
        <v>230</v>
      </c>
    </row>
    <row r="36" spans="1:3">
      <c r="A36" s="4" t="s">
        <v>151</v>
      </c>
      <c r="C36" s="4">
        <v>5589</v>
      </c>
    </row>
    <row r="37" spans="1:3">
      <c r="A37" s="4" t="s">
        <v>152</v>
      </c>
      <c r="C37" s="4">
        <v>-496</v>
      </c>
    </row>
    <row r="38" spans="1:3">
      <c r="A38" s="4" t="s">
        <v>153</v>
      </c>
      <c r="C38" s="4">
        <f>SUBTOTAL(9,C35:C37)</f>
        <v>5323</v>
      </c>
    </row>
  </sheetData>
  <autoFilter ref="A1:X29">
    <filterColumn colId="3">
      <filters>
        <filter val="92"/>
        <filter val="152"/>
        <filter val="96"/>
        <filter val="116"/>
        <filter val="-496"/>
        <filter val="58"/>
        <filter val="98"/>
        <filter val="99"/>
        <filter val="60"/>
        <filter val="520"/>
        <filter val="225"/>
        <filter val="126"/>
        <filter val="128"/>
        <filter val="229"/>
        <filter val="230"/>
        <filter val="932"/>
        <filter val="334"/>
        <filter val="-134"/>
        <filter val="77"/>
        <filter val="181"/>
        <filter val="301"/>
        <filter val="804"/>
        <filter val="308"/>
        <filter val="4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154</v>
      </c>
      <c r="B1" s="2" t="s">
        <v>155</v>
      </c>
      <c r="C1" s="2" t="s">
        <v>156</v>
      </c>
      <c r="D1" s="2" t="s">
        <v>157</v>
      </c>
      <c r="E1" s="2" t="s">
        <v>13</v>
      </c>
      <c r="F1" s="2" t="s">
        <v>5</v>
      </c>
      <c r="G1" s="2" t="s">
        <v>6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  <c r="U1" s="2" t="s">
        <v>171</v>
      </c>
    </row>
    <row r="2" s="1" customFormat="1" spans="1:21">
      <c r="A2" s="3">
        <v>17826333647</v>
      </c>
      <c r="B2" s="1" t="s">
        <v>172</v>
      </c>
      <c r="C2" s="1" t="s">
        <v>173</v>
      </c>
      <c r="D2" s="1" t="s">
        <v>174</v>
      </c>
      <c r="E2" s="1" t="s">
        <v>132</v>
      </c>
      <c r="F2" s="1" t="s">
        <v>172</v>
      </c>
      <c r="G2" s="1" t="s">
        <v>175</v>
      </c>
      <c r="H2" s="1" t="s">
        <v>176</v>
      </c>
      <c r="I2" s="1" t="s">
        <v>177</v>
      </c>
      <c r="J2" s="1" t="s">
        <v>178</v>
      </c>
      <c r="K2" s="1" t="s">
        <v>177</v>
      </c>
      <c r="L2" s="1" t="s">
        <v>177</v>
      </c>
      <c r="M2" s="1" t="s">
        <v>179</v>
      </c>
      <c r="N2" s="1" t="s">
        <v>179</v>
      </c>
      <c r="O2" s="1" t="s">
        <v>180</v>
      </c>
      <c r="P2" s="1" t="s">
        <v>181</v>
      </c>
      <c r="Q2" s="1" t="s">
        <v>182</v>
      </c>
      <c r="R2" s="1" t="s">
        <v>183</v>
      </c>
      <c r="S2" s="1" t="s">
        <v>184</v>
      </c>
      <c r="T2" s="1" t="s">
        <v>185</v>
      </c>
      <c r="U2" s="1" t="s">
        <v>186</v>
      </c>
    </row>
    <row r="3" s="1" customFormat="1" spans="1:21">
      <c r="A3" s="3">
        <v>17826216224</v>
      </c>
      <c r="B3" s="1" t="s">
        <v>172</v>
      </c>
      <c r="C3" s="1" t="s">
        <v>187</v>
      </c>
      <c r="D3" s="1" t="s">
        <v>188</v>
      </c>
      <c r="E3" s="1" t="s">
        <v>128</v>
      </c>
      <c r="F3" s="1" t="s">
        <v>172</v>
      </c>
      <c r="G3" s="1" t="s">
        <v>175</v>
      </c>
      <c r="H3" s="1" t="s">
        <v>176</v>
      </c>
      <c r="I3" s="1" t="s">
        <v>189</v>
      </c>
      <c r="J3" s="1" t="s">
        <v>178</v>
      </c>
      <c r="K3" s="1" t="s">
        <v>189</v>
      </c>
      <c r="L3" s="1" t="s">
        <v>189</v>
      </c>
      <c r="M3" s="1" t="s">
        <v>179</v>
      </c>
      <c r="N3" s="1" t="s">
        <v>179</v>
      </c>
      <c r="O3" s="1" t="s">
        <v>180</v>
      </c>
      <c r="P3" s="1" t="s">
        <v>181</v>
      </c>
      <c r="Q3" s="1" t="s">
        <v>182</v>
      </c>
      <c r="R3" s="1" t="s">
        <v>190</v>
      </c>
      <c r="S3" s="1" t="s">
        <v>184</v>
      </c>
      <c r="T3" s="1" t="s">
        <v>185</v>
      </c>
      <c r="U3" s="1" t="s">
        <v>186</v>
      </c>
    </row>
    <row r="4" s="1" customFormat="1" spans="1:21">
      <c r="A4" s="3">
        <v>17823794480</v>
      </c>
      <c r="B4" s="1" t="s">
        <v>172</v>
      </c>
      <c r="C4" s="1" t="s">
        <v>191</v>
      </c>
      <c r="D4" s="1" t="s">
        <v>192</v>
      </c>
      <c r="E4" s="1" t="s">
        <v>126</v>
      </c>
      <c r="F4" s="1" t="s">
        <v>172</v>
      </c>
      <c r="G4" s="1" t="s">
        <v>175</v>
      </c>
      <c r="H4" s="1" t="s">
        <v>176</v>
      </c>
      <c r="I4" s="1" t="s">
        <v>193</v>
      </c>
      <c r="J4" s="1" t="s">
        <v>178</v>
      </c>
      <c r="K4" s="1" t="s">
        <v>193</v>
      </c>
      <c r="L4" s="1" t="s">
        <v>193</v>
      </c>
      <c r="M4" s="1" t="s">
        <v>179</v>
      </c>
      <c r="N4" s="1" t="s">
        <v>179</v>
      </c>
      <c r="O4" s="1" t="s">
        <v>180</v>
      </c>
      <c r="P4" s="1" t="s">
        <v>181</v>
      </c>
      <c r="Q4" s="1" t="s">
        <v>182</v>
      </c>
      <c r="R4" s="1" t="s">
        <v>194</v>
      </c>
      <c r="S4" s="1" t="s">
        <v>184</v>
      </c>
      <c r="T4" s="1" t="s">
        <v>185</v>
      </c>
      <c r="U4" s="1" t="s">
        <v>186</v>
      </c>
    </row>
    <row r="5" s="1" customFormat="1" spans="1:21">
      <c r="A5" s="3">
        <v>17823792834</v>
      </c>
      <c r="B5" s="1" t="s">
        <v>172</v>
      </c>
      <c r="C5" s="1" t="s">
        <v>195</v>
      </c>
      <c r="D5" s="1" t="s">
        <v>188</v>
      </c>
      <c r="E5" s="1" t="s">
        <v>123</v>
      </c>
      <c r="F5" s="1" t="s">
        <v>172</v>
      </c>
      <c r="G5" s="1" t="s">
        <v>175</v>
      </c>
      <c r="H5" s="1" t="s">
        <v>176</v>
      </c>
      <c r="I5" s="1" t="s">
        <v>189</v>
      </c>
      <c r="J5" s="1" t="s">
        <v>178</v>
      </c>
      <c r="K5" s="1" t="s">
        <v>189</v>
      </c>
      <c r="L5" s="1" t="s">
        <v>189</v>
      </c>
      <c r="M5" s="1" t="s">
        <v>179</v>
      </c>
      <c r="N5" s="1" t="s">
        <v>179</v>
      </c>
      <c r="O5" s="1" t="s">
        <v>180</v>
      </c>
      <c r="P5" s="1" t="s">
        <v>181</v>
      </c>
      <c r="Q5" s="1" t="s">
        <v>182</v>
      </c>
      <c r="R5" s="1" t="s">
        <v>196</v>
      </c>
      <c r="S5" s="1" t="s">
        <v>184</v>
      </c>
      <c r="T5" s="1" t="s">
        <v>185</v>
      </c>
      <c r="U5" s="1" t="s">
        <v>186</v>
      </c>
    </row>
    <row r="6" s="1" customFormat="1" spans="1:21">
      <c r="A6" s="3">
        <v>17823693148</v>
      </c>
      <c r="B6" s="1" t="s">
        <v>172</v>
      </c>
      <c r="C6" s="1" t="s">
        <v>197</v>
      </c>
      <c r="D6" s="1" t="s">
        <v>198</v>
      </c>
      <c r="E6" s="1" t="s">
        <v>119</v>
      </c>
      <c r="F6" s="1" t="s">
        <v>172</v>
      </c>
      <c r="G6" s="1" t="s">
        <v>175</v>
      </c>
      <c r="H6" s="1" t="s">
        <v>176</v>
      </c>
      <c r="I6" s="1" t="s">
        <v>199</v>
      </c>
      <c r="J6" s="1" t="s">
        <v>178</v>
      </c>
      <c r="K6" s="1" t="s">
        <v>199</v>
      </c>
      <c r="L6" s="1" t="s">
        <v>199</v>
      </c>
      <c r="M6" s="1" t="s">
        <v>179</v>
      </c>
      <c r="N6" s="1" t="s">
        <v>179</v>
      </c>
      <c r="O6" s="1" t="s">
        <v>180</v>
      </c>
      <c r="P6" s="1" t="s">
        <v>181</v>
      </c>
      <c r="Q6" s="1" t="s">
        <v>182</v>
      </c>
      <c r="R6" s="1" t="s">
        <v>200</v>
      </c>
      <c r="S6" s="1" t="s">
        <v>184</v>
      </c>
      <c r="T6" s="1" t="s">
        <v>185</v>
      </c>
      <c r="U6" s="1" t="s">
        <v>201</v>
      </c>
    </row>
    <row r="7" s="1" customFormat="1" spans="1:21">
      <c r="A7" s="3">
        <v>17822899389</v>
      </c>
      <c r="B7" s="1" t="s">
        <v>172</v>
      </c>
      <c r="C7" s="1" t="s">
        <v>202</v>
      </c>
      <c r="D7" s="1" t="s">
        <v>203</v>
      </c>
      <c r="E7" s="1" t="s">
        <v>113</v>
      </c>
      <c r="F7" s="1" t="s">
        <v>172</v>
      </c>
      <c r="G7" s="1" t="s">
        <v>175</v>
      </c>
      <c r="H7" s="1" t="s">
        <v>176</v>
      </c>
      <c r="I7" s="1" t="s">
        <v>204</v>
      </c>
      <c r="J7" s="1" t="s">
        <v>178</v>
      </c>
      <c r="K7" s="1" t="s">
        <v>204</v>
      </c>
      <c r="L7" s="1" t="s">
        <v>204</v>
      </c>
      <c r="M7" s="1" t="s">
        <v>179</v>
      </c>
      <c r="N7" s="1" t="s">
        <v>179</v>
      </c>
      <c r="O7" s="1" t="s">
        <v>180</v>
      </c>
      <c r="P7" s="1" t="s">
        <v>181</v>
      </c>
      <c r="Q7" s="1" t="s">
        <v>182</v>
      </c>
      <c r="R7" s="1" t="s">
        <v>205</v>
      </c>
      <c r="S7" s="1" t="s">
        <v>184</v>
      </c>
      <c r="T7" s="1" t="s">
        <v>185</v>
      </c>
      <c r="U7" s="1" t="s">
        <v>186</v>
      </c>
    </row>
    <row r="8" s="1" customFormat="1" spans="1:21">
      <c r="A8" s="3">
        <v>17822860911</v>
      </c>
      <c r="B8" s="1" t="s">
        <v>172</v>
      </c>
      <c r="C8" s="1" t="s">
        <v>206</v>
      </c>
      <c r="D8" s="1" t="s">
        <v>207</v>
      </c>
      <c r="E8" s="1" t="s">
        <v>109</v>
      </c>
      <c r="F8" s="1" t="s">
        <v>172</v>
      </c>
      <c r="G8" s="1" t="s">
        <v>175</v>
      </c>
      <c r="H8" s="1" t="s">
        <v>176</v>
      </c>
      <c r="I8" s="1" t="s">
        <v>208</v>
      </c>
      <c r="J8" s="1" t="s">
        <v>178</v>
      </c>
      <c r="K8" s="1" t="s">
        <v>208</v>
      </c>
      <c r="L8" s="1" t="s">
        <v>208</v>
      </c>
      <c r="M8" s="1" t="s">
        <v>179</v>
      </c>
      <c r="N8" s="1" t="s">
        <v>179</v>
      </c>
      <c r="O8" s="1" t="s">
        <v>180</v>
      </c>
      <c r="P8" s="1" t="s">
        <v>181</v>
      </c>
      <c r="Q8" s="1" t="s">
        <v>182</v>
      </c>
      <c r="R8" s="1" t="s">
        <v>209</v>
      </c>
      <c r="S8" s="1" t="s">
        <v>184</v>
      </c>
      <c r="T8" s="1" t="s">
        <v>185</v>
      </c>
      <c r="U8" s="1" t="s">
        <v>186</v>
      </c>
    </row>
    <row r="9" s="1" customFormat="1" spans="1:21">
      <c r="A9" s="3">
        <v>17822727035</v>
      </c>
      <c r="B9" s="1" t="s">
        <v>172</v>
      </c>
      <c r="C9" s="1" t="s">
        <v>210</v>
      </c>
      <c r="D9" s="1" t="s">
        <v>211</v>
      </c>
      <c r="E9" s="1" t="s">
        <v>212</v>
      </c>
      <c r="F9" s="1" t="s">
        <v>172</v>
      </c>
      <c r="G9" s="1" t="s">
        <v>175</v>
      </c>
      <c r="H9" s="1" t="s">
        <v>176</v>
      </c>
      <c r="I9" s="1" t="s">
        <v>213</v>
      </c>
      <c r="J9" s="1" t="s">
        <v>178</v>
      </c>
      <c r="K9" s="1" t="s">
        <v>213</v>
      </c>
      <c r="L9" s="1" t="s">
        <v>213</v>
      </c>
      <c r="M9" s="1" t="s">
        <v>179</v>
      </c>
      <c r="N9" s="1" t="s">
        <v>179</v>
      </c>
      <c r="O9" s="1" t="s">
        <v>180</v>
      </c>
      <c r="P9" s="1" t="s">
        <v>181</v>
      </c>
      <c r="Q9" s="1" t="s">
        <v>182</v>
      </c>
      <c r="R9" s="1" t="s">
        <v>214</v>
      </c>
      <c r="S9" s="1" t="s">
        <v>184</v>
      </c>
      <c r="T9" s="1" t="s">
        <v>185</v>
      </c>
      <c r="U9" s="1" t="s">
        <v>186</v>
      </c>
    </row>
    <row r="10" s="1" customFormat="1" spans="1:21">
      <c r="A10" s="3">
        <v>17822724586</v>
      </c>
      <c r="B10" s="1" t="s">
        <v>172</v>
      </c>
      <c r="C10" s="1" t="s">
        <v>215</v>
      </c>
      <c r="D10" s="1" t="s">
        <v>207</v>
      </c>
      <c r="E10" s="1" t="s">
        <v>100</v>
      </c>
      <c r="F10" s="1" t="s">
        <v>172</v>
      </c>
      <c r="G10" s="1" t="s">
        <v>175</v>
      </c>
      <c r="H10" s="1" t="s">
        <v>176</v>
      </c>
      <c r="I10" s="1" t="s">
        <v>216</v>
      </c>
      <c r="J10" s="1" t="s">
        <v>178</v>
      </c>
      <c r="K10" s="1" t="s">
        <v>216</v>
      </c>
      <c r="L10" s="1" t="s">
        <v>216</v>
      </c>
      <c r="M10" s="1" t="s">
        <v>179</v>
      </c>
      <c r="N10" s="1" t="s">
        <v>179</v>
      </c>
      <c r="O10" s="1" t="s">
        <v>180</v>
      </c>
      <c r="P10" s="1" t="s">
        <v>181</v>
      </c>
      <c r="Q10" s="1" t="s">
        <v>182</v>
      </c>
      <c r="R10" s="1" t="s">
        <v>217</v>
      </c>
      <c r="S10" s="1" t="s">
        <v>184</v>
      </c>
      <c r="T10" s="1" t="s">
        <v>185</v>
      </c>
      <c r="U10" s="1" t="s">
        <v>186</v>
      </c>
    </row>
    <row r="11" s="1" customFormat="1" spans="1:21">
      <c r="A11" s="3">
        <v>17822659942</v>
      </c>
      <c r="B11" s="1" t="s">
        <v>172</v>
      </c>
      <c r="C11" s="1" t="s">
        <v>218</v>
      </c>
      <c r="D11" s="1" t="s">
        <v>219</v>
      </c>
      <c r="E11" s="1" t="s">
        <v>97</v>
      </c>
      <c r="F11" s="1" t="s">
        <v>172</v>
      </c>
      <c r="G11" s="1" t="s">
        <v>175</v>
      </c>
      <c r="H11" s="1" t="s">
        <v>176</v>
      </c>
      <c r="I11" s="1" t="s">
        <v>220</v>
      </c>
      <c r="J11" s="1" t="s">
        <v>178</v>
      </c>
      <c r="K11" s="1" t="s">
        <v>220</v>
      </c>
      <c r="L11" s="1" t="s">
        <v>220</v>
      </c>
      <c r="M11" s="1" t="s">
        <v>179</v>
      </c>
      <c r="N11" s="1" t="s">
        <v>179</v>
      </c>
      <c r="O11" s="1" t="s">
        <v>180</v>
      </c>
      <c r="P11" s="1" t="s">
        <v>181</v>
      </c>
      <c r="Q11" s="1" t="s">
        <v>182</v>
      </c>
      <c r="R11" s="1" t="s">
        <v>221</v>
      </c>
      <c r="S11" s="1" t="s">
        <v>184</v>
      </c>
      <c r="T11" s="1" t="s">
        <v>185</v>
      </c>
      <c r="U11" s="1" t="s">
        <v>186</v>
      </c>
    </row>
    <row r="12" s="1" customFormat="1" spans="1:21">
      <c r="A12" s="3">
        <v>17822588340</v>
      </c>
      <c r="B12" s="1" t="s">
        <v>172</v>
      </c>
      <c r="C12" s="1" t="s">
        <v>222</v>
      </c>
      <c r="D12" s="1" t="s">
        <v>223</v>
      </c>
      <c r="E12" s="1" t="s">
        <v>92</v>
      </c>
      <c r="F12" s="1" t="s">
        <v>172</v>
      </c>
      <c r="G12" s="1" t="s">
        <v>175</v>
      </c>
      <c r="H12" s="1" t="s">
        <v>176</v>
      </c>
      <c r="I12" s="1" t="s">
        <v>189</v>
      </c>
      <c r="J12" s="1" t="s">
        <v>178</v>
      </c>
      <c r="K12" s="1" t="s">
        <v>189</v>
      </c>
      <c r="L12" s="1" t="s">
        <v>189</v>
      </c>
      <c r="M12" s="1" t="s">
        <v>179</v>
      </c>
      <c r="N12" s="1" t="s">
        <v>179</v>
      </c>
      <c r="O12" s="1" t="s">
        <v>180</v>
      </c>
      <c r="P12" s="1" t="s">
        <v>181</v>
      </c>
      <c r="Q12" s="1" t="s">
        <v>182</v>
      </c>
      <c r="R12" s="1" t="s">
        <v>224</v>
      </c>
      <c r="S12" s="1" t="s">
        <v>184</v>
      </c>
      <c r="T12" s="1" t="s">
        <v>185</v>
      </c>
      <c r="U12" s="1" t="s">
        <v>186</v>
      </c>
    </row>
    <row r="13" s="1" customFormat="1" spans="1:21">
      <c r="A13" s="3">
        <v>17822311232</v>
      </c>
      <c r="B13" s="1" t="s">
        <v>172</v>
      </c>
      <c r="C13" s="1" t="s">
        <v>225</v>
      </c>
      <c r="D13" s="1" t="s">
        <v>226</v>
      </c>
      <c r="E13" s="1" t="s">
        <v>86</v>
      </c>
      <c r="F13" s="1" t="s">
        <v>172</v>
      </c>
      <c r="G13" s="1" t="s">
        <v>175</v>
      </c>
      <c r="H13" s="1" t="s">
        <v>176</v>
      </c>
      <c r="I13" s="1" t="s">
        <v>227</v>
      </c>
      <c r="J13" s="1" t="s">
        <v>178</v>
      </c>
      <c r="K13" s="1" t="s">
        <v>227</v>
      </c>
      <c r="L13" s="1" t="s">
        <v>227</v>
      </c>
      <c r="M13" s="1" t="s">
        <v>179</v>
      </c>
      <c r="N13" s="1" t="s">
        <v>179</v>
      </c>
      <c r="O13" s="1" t="s">
        <v>180</v>
      </c>
      <c r="P13" s="1" t="s">
        <v>181</v>
      </c>
      <c r="Q13" s="1" t="s">
        <v>182</v>
      </c>
      <c r="R13" s="1" t="s">
        <v>228</v>
      </c>
      <c r="S13" s="1" t="s">
        <v>184</v>
      </c>
      <c r="T13" s="1" t="s">
        <v>185</v>
      </c>
      <c r="U13" s="1" t="s">
        <v>186</v>
      </c>
    </row>
    <row r="14" s="1" customFormat="1" spans="1:21">
      <c r="A14" s="3">
        <v>17822281220</v>
      </c>
      <c r="B14" s="1" t="s">
        <v>172</v>
      </c>
      <c r="C14" s="1" t="s">
        <v>229</v>
      </c>
      <c r="D14" s="1" t="s">
        <v>230</v>
      </c>
      <c r="E14" s="1" t="s">
        <v>81</v>
      </c>
      <c r="F14" s="1" t="s">
        <v>172</v>
      </c>
      <c r="G14" s="1" t="s">
        <v>175</v>
      </c>
      <c r="H14" s="1" t="s">
        <v>176</v>
      </c>
      <c r="I14" s="1" t="s">
        <v>231</v>
      </c>
      <c r="J14" s="1" t="s">
        <v>178</v>
      </c>
      <c r="K14" s="1" t="s">
        <v>231</v>
      </c>
      <c r="L14" s="1" t="s">
        <v>231</v>
      </c>
      <c r="M14" s="1" t="s">
        <v>179</v>
      </c>
      <c r="N14" s="1" t="s">
        <v>179</v>
      </c>
      <c r="O14" s="1" t="s">
        <v>180</v>
      </c>
      <c r="P14" s="1" t="s">
        <v>181</v>
      </c>
      <c r="Q14" s="1" t="s">
        <v>182</v>
      </c>
      <c r="R14" s="1" t="s">
        <v>232</v>
      </c>
      <c r="S14" s="1" t="s">
        <v>184</v>
      </c>
      <c r="T14" s="1" t="s">
        <v>185</v>
      </c>
      <c r="U14" s="1" t="s">
        <v>186</v>
      </c>
    </row>
    <row r="15" s="1" customFormat="1" spans="1:21">
      <c r="A15" s="3">
        <v>17822265412</v>
      </c>
      <c r="B15" s="1" t="s">
        <v>172</v>
      </c>
      <c r="C15" s="1" t="s">
        <v>233</v>
      </c>
      <c r="D15" s="1" t="s">
        <v>234</v>
      </c>
      <c r="E15" s="1" t="s">
        <v>76</v>
      </c>
      <c r="F15" s="1" t="s">
        <v>172</v>
      </c>
      <c r="G15" s="1" t="s">
        <v>175</v>
      </c>
      <c r="H15" s="1" t="s">
        <v>176</v>
      </c>
      <c r="I15" s="1" t="s">
        <v>235</v>
      </c>
      <c r="J15" s="1" t="s">
        <v>178</v>
      </c>
      <c r="K15" s="1" t="s">
        <v>235</v>
      </c>
      <c r="L15" s="1" t="s">
        <v>235</v>
      </c>
      <c r="M15" s="1" t="s">
        <v>179</v>
      </c>
      <c r="N15" s="1" t="s">
        <v>179</v>
      </c>
      <c r="O15" s="1" t="s">
        <v>180</v>
      </c>
      <c r="P15" s="1" t="s">
        <v>181</v>
      </c>
      <c r="Q15" s="1" t="s">
        <v>182</v>
      </c>
      <c r="R15" s="1" t="s">
        <v>236</v>
      </c>
      <c r="S15" s="1" t="s">
        <v>184</v>
      </c>
      <c r="T15" s="1" t="s">
        <v>185</v>
      </c>
      <c r="U15" s="1" t="s">
        <v>186</v>
      </c>
    </row>
    <row r="16" s="1" customFormat="1" spans="1:21">
      <c r="A16" s="3">
        <v>17822137577</v>
      </c>
      <c r="B16" s="1" t="s">
        <v>172</v>
      </c>
      <c r="C16" s="1" t="s">
        <v>237</v>
      </c>
      <c r="D16" s="1" t="s">
        <v>238</v>
      </c>
      <c r="E16" s="1" t="s">
        <v>239</v>
      </c>
      <c r="F16" s="1" t="s">
        <v>172</v>
      </c>
      <c r="G16" s="1" t="s">
        <v>175</v>
      </c>
      <c r="H16" s="1" t="s">
        <v>176</v>
      </c>
      <c r="I16" s="1" t="s">
        <v>240</v>
      </c>
      <c r="J16" s="1" t="s">
        <v>178</v>
      </c>
      <c r="K16" s="1" t="s">
        <v>240</v>
      </c>
      <c r="L16" s="1" t="s">
        <v>240</v>
      </c>
      <c r="M16" s="1" t="s">
        <v>179</v>
      </c>
      <c r="N16" s="1" t="s">
        <v>179</v>
      </c>
      <c r="O16" s="1" t="s">
        <v>180</v>
      </c>
      <c r="P16" s="1" t="s">
        <v>181</v>
      </c>
      <c r="Q16" s="1" t="s">
        <v>182</v>
      </c>
      <c r="R16" s="1" t="s">
        <v>241</v>
      </c>
      <c r="S16" s="1" t="s">
        <v>184</v>
      </c>
      <c r="T16" s="1" t="s">
        <v>185</v>
      </c>
      <c r="U16" s="1" t="s">
        <v>186</v>
      </c>
    </row>
    <row r="17" s="1" customFormat="1" spans="1:21">
      <c r="A17" s="3">
        <v>17820329221</v>
      </c>
      <c r="B17" s="1" t="s">
        <v>242</v>
      </c>
      <c r="C17" s="1" t="s">
        <v>243</v>
      </c>
      <c r="D17" s="1" t="s">
        <v>244</v>
      </c>
      <c r="E17" s="1" t="s">
        <v>68</v>
      </c>
      <c r="F17" s="1" t="s">
        <v>242</v>
      </c>
      <c r="G17" s="1" t="s">
        <v>175</v>
      </c>
      <c r="H17" s="1" t="s">
        <v>176</v>
      </c>
      <c r="I17" s="1" t="s">
        <v>245</v>
      </c>
      <c r="J17" s="1" t="s">
        <v>178</v>
      </c>
      <c r="K17" s="1" t="s">
        <v>245</v>
      </c>
      <c r="L17" s="1" t="s">
        <v>245</v>
      </c>
      <c r="M17" s="1" t="s">
        <v>179</v>
      </c>
      <c r="N17" s="1" t="s">
        <v>179</v>
      </c>
      <c r="O17" s="1" t="s">
        <v>180</v>
      </c>
      <c r="P17" s="1" t="s">
        <v>181</v>
      </c>
      <c r="Q17" s="1" t="s">
        <v>182</v>
      </c>
      <c r="R17" s="1" t="s">
        <v>246</v>
      </c>
      <c r="S17" s="1" t="s">
        <v>184</v>
      </c>
      <c r="T17" s="1" t="s">
        <v>185</v>
      </c>
      <c r="U17" s="1" t="s">
        <v>186</v>
      </c>
    </row>
    <row r="18" s="1" customFormat="1" spans="1:21">
      <c r="A18" s="3">
        <v>17819971138</v>
      </c>
      <c r="B18" s="1" t="s">
        <v>242</v>
      </c>
      <c r="C18" s="1" t="s">
        <v>247</v>
      </c>
      <c r="D18" s="1" t="s">
        <v>244</v>
      </c>
      <c r="E18" s="1" t="s">
        <v>66</v>
      </c>
      <c r="F18" s="1" t="s">
        <v>172</v>
      </c>
      <c r="G18" s="1" t="s">
        <v>175</v>
      </c>
      <c r="H18" s="1" t="s">
        <v>176</v>
      </c>
      <c r="I18" s="1" t="s">
        <v>248</v>
      </c>
      <c r="J18" s="1" t="s">
        <v>178</v>
      </c>
      <c r="K18" s="1" t="s">
        <v>248</v>
      </c>
      <c r="L18" s="1" t="s">
        <v>248</v>
      </c>
      <c r="M18" s="1" t="s">
        <v>179</v>
      </c>
      <c r="N18" s="1" t="s">
        <v>179</v>
      </c>
      <c r="O18" s="1" t="s">
        <v>180</v>
      </c>
      <c r="P18" s="1" t="s">
        <v>181</v>
      </c>
      <c r="Q18" s="1" t="s">
        <v>182</v>
      </c>
      <c r="R18" s="1" t="s">
        <v>249</v>
      </c>
      <c r="S18" s="1" t="s">
        <v>184</v>
      </c>
      <c r="T18" s="1" t="s">
        <v>185</v>
      </c>
      <c r="U18" s="1" t="s">
        <v>186</v>
      </c>
    </row>
    <row r="19" s="1" customFormat="1" spans="1:21">
      <c r="A19" s="3">
        <v>17815907273</v>
      </c>
      <c r="B19" s="1" t="s">
        <v>250</v>
      </c>
      <c r="C19" s="1" t="s">
        <v>251</v>
      </c>
      <c r="D19" s="1" t="s">
        <v>252</v>
      </c>
      <c r="E19" s="1" t="s">
        <v>62</v>
      </c>
      <c r="F19" s="1" t="s">
        <v>172</v>
      </c>
      <c r="G19" s="1" t="s">
        <v>175</v>
      </c>
      <c r="H19" s="1" t="s">
        <v>176</v>
      </c>
      <c r="I19" s="1" t="s">
        <v>253</v>
      </c>
      <c r="J19" s="1" t="s">
        <v>178</v>
      </c>
      <c r="K19" s="1" t="s">
        <v>253</v>
      </c>
      <c r="L19" s="1" t="s">
        <v>253</v>
      </c>
      <c r="M19" s="1" t="s">
        <v>179</v>
      </c>
      <c r="N19" s="1" t="s">
        <v>179</v>
      </c>
      <c r="O19" s="1" t="s">
        <v>180</v>
      </c>
      <c r="P19" s="1" t="s">
        <v>181</v>
      </c>
      <c r="Q19" s="1" t="s">
        <v>182</v>
      </c>
      <c r="R19" s="1" t="s">
        <v>254</v>
      </c>
      <c r="S19" s="1" t="s">
        <v>184</v>
      </c>
      <c r="T19" s="1" t="s">
        <v>185</v>
      </c>
      <c r="U19" s="1" t="s">
        <v>186</v>
      </c>
    </row>
    <row r="20" s="1" customFormat="1" spans="1:21">
      <c r="A20" s="3">
        <v>17815662139</v>
      </c>
      <c r="B20" s="1" t="s">
        <v>250</v>
      </c>
      <c r="C20" s="1" t="s">
        <v>255</v>
      </c>
      <c r="D20" s="1" t="s">
        <v>256</v>
      </c>
      <c r="E20" s="1" t="s">
        <v>57</v>
      </c>
      <c r="F20" s="1" t="s">
        <v>172</v>
      </c>
      <c r="G20" s="1" t="s">
        <v>175</v>
      </c>
      <c r="H20" s="1" t="s">
        <v>176</v>
      </c>
      <c r="I20" s="1" t="s">
        <v>257</v>
      </c>
      <c r="J20" s="1" t="s">
        <v>178</v>
      </c>
      <c r="K20" s="1" t="s">
        <v>257</v>
      </c>
      <c r="L20" s="1" t="s">
        <v>257</v>
      </c>
      <c r="M20" s="1" t="s">
        <v>179</v>
      </c>
      <c r="N20" s="1" t="s">
        <v>179</v>
      </c>
      <c r="O20" s="1" t="s">
        <v>180</v>
      </c>
      <c r="P20" s="1" t="s">
        <v>181</v>
      </c>
      <c r="Q20" s="1" t="s">
        <v>182</v>
      </c>
      <c r="R20" s="1" t="s">
        <v>258</v>
      </c>
      <c r="S20" s="1" t="s">
        <v>184</v>
      </c>
      <c r="T20" s="1" t="s">
        <v>185</v>
      </c>
      <c r="U20" s="1" t="s">
        <v>186</v>
      </c>
    </row>
    <row r="21" s="1" customFormat="1" spans="1:21">
      <c r="A21" s="3">
        <v>17814828826</v>
      </c>
      <c r="B21" s="1" t="s">
        <v>250</v>
      </c>
      <c r="C21" s="1" t="s">
        <v>259</v>
      </c>
      <c r="D21" s="1" t="s">
        <v>207</v>
      </c>
      <c r="E21" s="1" t="s">
        <v>53</v>
      </c>
      <c r="F21" s="1" t="s">
        <v>250</v>
      </c>
      <c r="G21" s="1" t="s">
        <v>175</v>
      </c>
      <c r="H21" s="1" t="s">
        <v>176</v>
      </c>
      <c r="I21" s="1" t="s">
        <v>260</v>
      </c>
      <c r="J21" s="1" t="s">
        <v>178</v>
      </c>
      <c r="K21" s="1" t="s">
        <v>260</v>
      </c>
      <c r="L21" s="1" t="s">
        <v>260</v>
      </c>
      <c r="M21" s="1" t="s">
        <v>179</v>
      </c>
      <c r="N21" s="1" t="s">
        <v>179</v>
      </c>
      <c r="O21" s="1" t="s">
        <v>180</v>
      </c>
      <c r="P21" s="1" t="s">
        <v>181</v>
      </c>
      <c r="Q21" s="1" t="s">
        <v>182</v>
      </c>
      <c r="R21" s="1" t="s">
        <v>261</v>
      </c>
      <c r="S21" s="1" t="s">
        <v>184</v>
      </c>
      <c r="T21" s="1" t="s">
        <v>185</v>
      </c>
      <c r="U21" s="1" t="s">
        <v>186</v>
      </c>
    </row>
    <row r="22" s="1" customFormat="1" spans="1:21">
      <c r="A22" s="3">
        <v>17814729335</v>
      </c>
      <c r="B22" s="1" t="s">
        <v>250</v>
      </c>
      <c r="C22" s="1" t="s">
        <v>262</v>
      </c>
      <c r="D22" s="1" t="s">
        <v>263</v>
      </c>
      <c r="E22" s="1" t="s">
        <v>48</v>
      </c>
      <c r="F22" s="1" t="s">
        <v>250</v>
      </c>
      <c r="G22" s="1" t="s">
        <v>175</v>
      </c>
      <c r="H22" s="1" t="s">
        <v>176</v>
      </c>
      <c r="I22" s="1" t="s">
        <v>264</v>
      </c>
      <c r="J22" s="1" t="s">
        <v>178</v>
      </c>
      <c r="K22" s="1" t="s">
        <v>264</v>
      </c>
      <c r="L22" s="1" t="s">
        <v>264</v>
      </c>
      <c r="M22" s="1" t="s">
        <v>179</v>
      </c>
      <c r="N22" s="1" t="s">
        <v>179</v>
      </c>
      <c r="O22" s="1" t="s">
        <v>180</v>
      </c>
      <c r="P22" s="1" t="s">
        <v>181</v>
      </c>
      <c r="Q22" s="1" t="s">
        <v>182</v>
      </c>
      <c r="R22" s="1" t="s">
        <v>265</v>
      </c>
      <c r="S22" s="1" t="s">
        <v>184</v>
      </c>
      <c r="T22" s="1" t="s">
        <v>185</v>
      </c>
      <c r="U22" s="1" t="s">
        <v>186</v>
      </c>
    </row>
    <row r="23" s="1" customFormat="1" spans="1:21">
      <c r="A23" s="3">
        <v>17814516583</v>
      </c>
      <c r="B23" s="1" t="s">
        <v>250</v>
      </c>
      <c r="C23" s="1" t="s">
        <v>266</v>
      </c>
      <c r="D23" s="1" t="s">
        <v>267</v>
      </c>
      <c r="E23" s="1" t="s">
        <v>268</v>
      </c>
      <c r="F23" s="1" t="s">
        <v>250</v>
      </c>
      <c r="G23" s="1" t="s">
        <v>175</v>
      </c>
      <c r="H23" s="1" t="s">
        <v>176</v>
      </c>
      <c r="I23" s="1" t="s">
        <v>269</v>
      </c>
      <c r="J23" s="1" t="s">
        <v>178</v>
      </c>
      <c r="K23" s="1" t="s">
        <v>269</v>
      </c>
      <c r="L23" s="1" t="s">
        <v>269</v>
      </c>
      <c r="M23" s="1" t="s">
        <v>179</v>
      </c>
      <c r="N23" s="1" t="s">
        <v>179</v>
      </c>
      <c r="O23" s="1" t="s">
        <v>180</v>
      </c>
      <c r="P23" s="1" t="s">
        <v>181</v>
      </c>
      <c r="Q23" s="1" t="s">
        <v>182</v>
      </c>
      <c r="R23" s="1" t="s">
        <v>270</v>
      </c>
      <c r="S23" s="1" t="s">
        <v>184</v>
      </c>
      <c r="T23" s="1" t="s">
        <v>185</v>
      </c>
      <c r="U23" s="1" t="s">
        <v>186</v>
      </c>
    </row>
    <row r="24" s="1" customFormat="1" spans="1:21">
      <c r="A24" s="3">
        <v>17792622520</v>
      </c>
      <c r="B24" s="1" t="s">
        <v>271</v>
      </c>
      <c r="C24" s="1" t="s">
        <v>272</v>
      </c>
      <c r="D24" s="1" t="s">
        <v>273</v>
      </c>
      <c r="E24" s="1" t="s">
        <v>274</v>
      </c>
      <c r="F24" s="1" t="s">
        <v>172</v>
      </c>
      <c r="G24" s="1" t="s">
        <v>175</v>
      </c>
      <c r="H24" s="1" t="s">
        <v>176</v>
      </c>
      <c r="I24" s="1" t="s">
        <v>275</v>
      </c>
      <c r="J24" s="1" t="s">
        <v>178</v>
      </c>
      <c r="K24" s="1" t="s">
        <v>275</v>
      </c>
      <c r="L24" s="1" t="s">
        <v>275</v>
      </c>
      <c r="M24" s="1" t="s">
        <v>179</v>
      </c>
      <c r="N24" s="1" t="s">
        <v>179</v>
      </c>
      <c r="O24" s="1" t="s">
        <v>180</v>
      </c>
      <c r="P24" s="1" t="s">
        <v>181</v>
      </c>
      <c r="Q24" s="1" t="s">
        <v>182</v>
      </c>
      <c r="R24" s="1" t="s">
        <v>276</v>
      </c>
      <c r="S24" s="1" t="s">
        <v>184</v>
      </c>
      <c r="T24" s="1" t="s">
        <v>185</v>
      </c>
      <c r="U24" s="1" t="s">
        <v>186</v>
      </c>
    </row>
    <row r="25" s="1" customFormat="1" spans="1:21">
      <c r="A25" s="3">
        <v>17792604219</v>
      </c>
      <c r="B25" s="1" t="s">
        <v>271</v>
      </c>
      <c r="C25" s="1" t="s">
        <v>277</v>
      </c>
      <c r="D25" s="1" t="s">
        <v>273</v>
      </c>
      <c r="E25" s="1" t="s">
        <v>278</v>
      </c>
      <c r="F25" s="1" t="s">
        <v>172</v>
      </c>
      <c r="G25" s="1" t="s">
        <v>175</v>
      </c>
      <c r="H25" s="1" t="s">
        <v>176</v>
      </c>
      <c r="I25" s="1" t="s">
        <v>275</v>
      </c>
      <c r="J25" s="1" t="s">
        <v>178</v>
      </c>
      <c r="K25" s="1" t="s">
        <v>275</v>
      </c>
      <c r="L25" s="1" t="s">
        <v>275</v>
      </c>
      <c r="M25" s="1" t="s">
        <v>179</v>
      </c>
      <c r="N25" s="1" t="s">
        <v>179</v>
      </c>
      <c r="O25" s="1" t="s">
        <v>180</v>
      </c>
      <c r="P25" s="1" t="s">
        <v>181</v>
      </c>
      <c r="Q25" s="1" t="s">
        <v>182</v>
      </c>
      <c r="R25" s="1" t="s">
        <v>279</v>
      </c>
      <c r="S25" s="1" t="s">
        <v>184</v>
      </c>
      <c r="T25" s="1" t="s">
        <v>185</v>
      </c>
      <c r="U25" s="1" t="s">
        <v>186</v>
      </c>
    </row>
    <row r="26" s="1" customFormat="1" spans="1:21">
      <c r="A26" s="3">
        <v>17698912112</v>
      </c>
      <c r="B26" s="1" t="s">
        <v>280</v>
      </c>
      <c r="C26" s="1" t="s">
        <v>281</v>
      </c>
      <c r="D26" s="1" t="s">
        <v>282</v>
      </c>
      <c r="E26" s="1" t="s">
        <v>283</v>
      </c>
      <c r="F26" s="1" t="s">
        <v>172</v>
      </c>
      <c r="G26" s="1" t="s">
        <v>175</v>
      </c>
      <c r="H26" s="1" t="s">
        <v>176</v>
      </c>
      <c r="I26" s="1" t="s">
        <v>284</v>
      </c>
      <c r="J26" s="1" t="s">
        <v>178</v>
      </c>
      <c r="K26" s="1" t="s">
        <v>284</v>
      </c>
      <c r="L26" s="1" t="s">
        <v>284</v>
      </c>
      <c r="M26" s="1" t="s">
        <v>179</v>
      </c>
      <c r="N26" s="1" t="s">
        <v>179</v>
      </c>
      <c r="O26" s="1" t="s">
        <v>180</v>
      </c>
      <c r="P26" s="1" t="s">
        <v>181</v>
      </c>
      <c r="Q26" s="1" t="s">
        <v>182</v>
      </c>
      <c r="R26" s="1" t="s">
        <v>285</v>
      </c>
      <c r="S26" s="1" t="s">
        <v>184</v>
      </c>
      <c r="T26" s="1" t="s">
        <v>185</v>
      </c>
      <c r="U26" s="1" t="s">
        <v>186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2022-05-06T01:11:48Z</dcterms:created>
  <dcterms:modified xsi:type="dcterms:W3CDTF">2022-05-06T01:23:01Z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4513BC3EADC445BFBC4ADA9E4FBA6E96</vt:lpwstr>
  </property>
  <property fmtid="{D5CDD505-2E9C-101B-9397-08002B2CF9AE}" pid="3" name="KSOProductBuildVer">
    <vt:lpwstr>2052-11.1.0.11636</vt:lpwstr>
  </property>
</Properties>
</file>