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<sst xmlns="http://schemas.openxmlformats.org/spreadsheetml/2006/main" count="836" uniqueCount="323">
  <si>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</si>
  <si>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</si>
  <si>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</si>
  <si>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</si>
  <si>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</si>
  <si>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</si>
  <si>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</si>
  <si>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</si>
  <si>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</si>
  <si>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</si>
  <si>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</si>
  <si>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</si>
  <si>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</si>
  <si>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</si>
  <si>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</si>
  <si>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</si>
  <si>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</si>
  <si>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</si>
  <si>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</si>
  <si>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</si>
  <si>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</si>
  <si>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</si>
  <si>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</si>
  <si>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</si>
  <si>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</si>
  <si>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17272113692	</t>
  </si>
  <si>
    <t>Ctrip</t>
  </si>
  <si>
    <t>正常</t>
  </si>
  <si>
    <t>[新加坡]新加坡锦禧酒店(SG Clean)(Quincy Hotel Singapore by Far East Hospitality (SG Clean))(37198785)</t>
  </si>
  <si>
    <t>一室房&lt;不退款&gt;&lt;2人入住&gt;</t>
  </si>
  <si>
    <t>USD</t>
  </si>
  <si>
    <t>Yeo/Sean Lean</t>
  </si>
  <si>
    <t>CA5326220506USD</t>
  </si>
  <si>
    <t>未提现</t>
  </si>
  <si>
    <t>携程开票</t>
  </si>
  <si>
    <t xml:space="preserve">2412224	</t>
  </si>
  <si>
    <t xml:space="preserve">147443496	</t>
  </si>
  <si>
    <t xml:space="preserve">17751447743	</t>
  </si>
  <si>
    <t>[新加坡]新加坡嘉佩乐酒店 (Staycation Approved)(Capella Singapore (Staycation Approved))(44820660)</t>
  </si>
  <si>
    <t>一卧室别墅&lt;2人入住&gt;&lt;不退款&gt;</t>
  </si>
  <si>
    <t>PARK/SAEM</t>
  </si>
  <si>
    <t xml:space="preserve">2494223	</t>
  </si>
  <si>
    <t xml:space="preserve">	</t>
  </si>
  <si>
    <t xml:space="preserve">17814650786	</t>
  </si>
  <si>
    <t>[怡保]美露谷度假套房酒店(Meru Suites at Meru Valley Resort)(44683628)</t>
  </si>
  <si>
    <t>1间卧室豪华套房&lt;不退款&gt;&lt;2人入住&gt;</t>
  </si>
  <si>
    <t>Wah Wah/Leong,Wah Wah/Leong</t>
  </si>
  <si>
    <t xml:space="preserve">17819780483	</t>
  </si>
  <si>
    <t>[潘切]美奈西贡度假村(Saigon Mui Ne Resort)(39051920)</t>
  </si>
  <si>
    <t>园景平房&lt;2人入住&gt;&lt;不退款&gt;&lt;早餐&gt;</t>
  </si>
  <si>
    <t>Nhat Tan/Tran,Nhat Tan/Tran</t>
  </si>
  <si>
    <t xml:space="preserve">17827558236	</t>
  </si>
  <si>
    <t>[恩菲尔德]曼哈顿舒适酒店(Comfort Inn &amp; Suites Manhattan)(39055638)</t>
  </si>
  <si>
    <t>标准房 (Located Upstairs)&lt;不退款&gt;&lt;2人入住&gt;</t>
  </si>
  <si>
    <t>Baker/Shirley</t>
  </si>
  <si>
    <t xml:space="preserve">78933495	</t>
  </si>
  <si>
    <t xml:space="preserve">17828037517	</t>
  </si>
  <si>
    <t>[迈阿密海滩]法纳迈阿密海滩酒店(Faena Hotel Miami Beach)(39057145)</t>
  </si>
  <si>
    <t>湾景特大床房&lt;不退款&gt;&lt;2人入住&gt;</t>
  </si>
  <si>
    <t>Hakimi/Karen</t>
  </si>
  <si>
    <t xml:space="preserve">2519586	</t>
  </si>
  <si>
    <t xml:space="preserve">2292977	</t>
  </si>
  <si>
    <t xml:space="preserve">17829416456	</t>
  </si>
  <si>
    <t>海景平房&lt;2人入住&gt;&lt;不退款&gt;&lt;早餐&gt;</t>
  </si>
  <si>
    <t>Phuong/Mai,Phuong/Mai</t>
  </si>
  <si>
    <t xml:space="preserve">17829790521	</t>
  </si>
  <si>
    <t>[多伦多]费尔蒙特皇家约克酒店(Fairmont Royal York Hotel)(37197507)</t>
  </si>
  <si>
    <t>费尔蒙客房&lt;不退款&gt;&lt;2人入住&gt;</t>
  </si>
  <si>
    <t>McNeil/Mary Theresa</t>
  </si>
  <si>
    <t xml:space="preserve">6517808	</t>
  </si>
  <si>
    <t xml:space="preserve">17846581791	</t>
  </si>
  <si>
    <t>[纽波特海滩]纽波特海滩智选假日酒店(Holiday Inn Express Newport Beach, an Ihg Hotel)(37230263)</t>
  </si>
  <si>
    <t>标准房&lt;2人入住&gt;&lt;不退款&gt;&lt;早餐&gt;</t>
  </si>
  <si>
    <t>ElSawah/Maysa</t>
  </si>
  <si>
    <t xml:space="preserve">28763922	</t>
  </si>
  <si>
    <t xml:space="preserve">17849260760	</t>
  </si>
  <si>
    <t>[圣奥古斯丁]庞塞圣奥古斯丁汽车旅馆(The Ponce St. Augustine Hotel)(39039147)</t>
  </si>
  <si>
    <t>传统2张大床房&lt;不退款&gt;&lt;2人入住&gt;</t>
  </si>
  <si>
    <t>henao/edgar</t>
  </si>
  <si>
    <t xml:space="preserve">2525300	</t>
  </si>
  <si>
    <t>EXP-1931764685</t>
  </si>
  <si>
    <t>EXP-1931764686</t>
  </si>
  <si>
    <t xml:space="preserve">EXP-1931764687	</t>
  </si>
  <si>
    <t xml:space="preserve">17855779283	</t>
  </si>
  <si>
    <t>[迪拜]温德姆迪拜码头酒店(Wyndham Dubai Marina)(40757541)</t>
  </si>
  <si>
    <t>高级客房&lt;2人入住&gt;&lt;不退款&gt;&lt;早餐&gt;</t>
  </si>
  <si>
    <t>CAPALAD/JENNIFER</t>
  </si>
  <si>
    <t xml:space="preserve">2526994	</t>
  </si>
  <si>
    <t xml:space="preserve">17857222290	</t>
  </si>
  <si>
    <t>[新加坡]新加坡东陵JEN酒店 (SG Clean)(JEN Singapore Tanglin by Shangri-La (SG Clean))(37200309)</t>
  </si>
  <si>
    <t>高级双床房&lt;2人入住&gt;&lt;不退款&gt;&lt;早餐&gt;</t>
  </si>
  <si>
    <t>Moey/Sheau Chin</t>
  </si>
  <si>
    <t xml:space="preserve">20082SD019482	</t>
  </si>
  <si>
    <t xml:space="preserve">17858377825	</t>
  </si>
  <si>
    <t xml:space="preserve">2528199	</t>
  </si>
  <si>
    <t>取消</t>
  </si>
  <si>
    <t xml:space="preserve">17864636844	</t>
  </si>
  <si>
    <t>[里士满]温哥华机场航站楼费尔蒙酒店(Fairmont Vancouver Airport in-Terminal Hotel)(37213585)</t>
  </si>
  <si>
    <t>费尔蒙房（1张特大床）&lt;不退款&gt;&lt;2人入住&gt;</t>
  </si>
  <si>
    <t>ZHOU/WANJING</t>
  </si>
  <si>
    <t xml:space="preserve">2529441	</t>
  </si>
  <si>
    <t xml:space="preserve">17869870421	</t>
  </si>
  <si>
    <t>[丹那拉打]流浪者旅馆(Rovers Inn)(48446328)</t>
  </si>
  <si>
    <t>四人房&lt;1&gt;&lt;不退款&gt;&lt;2人入住&gt;</t>
  </si>
  <si>
    <t>A Raman/Shankar Gnesh</t>
  </si>
  <si>
    <t xml:space="preserve">1764	</t>
  </si>
  <si>
    <t xml:space="preserve">17871444388	</t>
  </si>
  <si>
    <t>[吉隆坡]吉隆坡盛贸饭店(Traders Hotel, Kuala Lumpur)(44800732)</t>
  </si>
  <si>
    <t>豪华特大床房&lt;2人入住&gt;&lt;不退款&gt;&lt;早餐&gt;</t>
  </si>
  <si>
    <t>Chong/Xin Ying,Chua/Soon Hua</t>
  </si>
  <si>
    <t xml:space="preserve">2531305	</t>
  </si>
  <si>
    <t xml:space="preserve">acknowledge	</t>
  </si>
  <si>
    <t xml:space="preserve">17871990178	</t>
  </si>
  <si>
    <t>[巴黎]科斯莫特尔酒店(Cosmotel Hotel)(39616115)</t>
  </si>
  <si>
    <t>双人间&lt;不退款&gt;&lt;2人入住&gt;</t>
  </si>
  <si>
    <t>Cunningham/Aaron</t>
  </si>
  <si>
    <t xml:space="preserve">2531524	</t>
  </si>
  <si>
    <t xml:space="preserve">17876256029	</t>
  </si>
  <si>
    <t>[伊斯坦布尔]绿色公园潘迪克酒店(The Green Park Pendik)(39034102)</t>
  </si>
  <si>
    <t>园景房&lt;不退款&gt;&lt;2人入住&gt;</t>
  </si>
  <si>
    <t>selek/burak</t>
  </si>
  <si>
    <t xml:space="preserve">2532385	</t>
  </si>
  <si>
    <t xml:space="preserve">108753819	</t>
  </si>
  <si>
    <t xml:space="preserve">17878264237	</t>
  </si>
  <si>
    <t>[中雅加达]雅加达阿雅杜塔酒店(Hotel Aryaduta Menteng)(37198884)</t>
  </si>
  <si>
    <t>高级房&lt;不退款&gt;&lt;2人入住&gt;</t>
  </si>
  <si>
    <t>Panjaitan/Leonard Tulus</t>
  </si>
  <si>
    <t xml:space="preserve">2533075	</t>
  </si>
  <si>
    <t xml:space="preserve">17878455500	</t>
  </si>
  <si>
    <t>[迪拜]迪拜凯宾斯基阿联酋购物中心酒店(Kempinski Hotel Mall of The Emirates Dubai)(37199449)</t>
  </si>
  <si>
    <t>豪华大床房&lt;2人入住&gt;&lt;不退款&gt;</t>
  </si>
  <si>
    <t>ASATURIAN/DIANA,li/zehao</t>
  </si>
  <si>
    <t xml:space="preserve">2533237	</t>
  </si>
  <si>
    <t xml:space="preserve">17882134273	</t>
  </si>
  <si>
    <t>[巨港]阿斯顿巨港及会议中心酒店(ASTON Palembang Hotel &amp; Conference Center)(39034444)</t>
  </si>
  <si>
    <t>豪华房&lt;不退款&gt;&lt;2人入住&gt;</t>
  </si>
  <si>
    <t>kiun/san</t>
  </si>
  <si>
    <t xml:space="preserve">2533869	</t>
  </si>
  <si>
    <t xml:space="preserve">17882205089	</t>
  </si>
  <si>
    <t>[迪拜]迪拜卡尔顿塔酒店(Carlton Tower Hotel)(37207026)</t>
  </si>
  <si>
    <t>城景豪华双人床房&lt;不退款&gt;&lt;2人入住&gt;</t>
  </si>
  <si>
    <t>WU/YUANXIN</t>
  </si>
  <si>
    <t xml:space="preserve">17882729007	</t>
  </si>
  <si>
    <t>[吉隆坡]吉隆坡宴宾雅酒店(Impiana KLCC Hotel)(37200629)</t>
  </si>
  <si>
    <t>yi charn/low</t>
  </si>
  <si>
    <t xml:space="preserve">2534144	</t>
  </si>
  <si>
    <t xml:space="preserve">17883421986	</t>
  </si>
  <si>
    <t>[东圣路易斯]皇后娱乐场酒店(Casino Queen Hotel)(39995505)</t>
  </si>
  <si>
    <t>豪华客房，带特大床和赌场景观&lt;不退款&gt;&lt;2人入住&gt;</t>
  </si>
  <si>
    <t>Gupta/Praveen</t>
  </si>
  <si>
    <t xml:space="preserve">2534495	</t>
  </si>
  <si>
    <t>，</t>
  </si>
  <si>
    <t>A220506094553481</t>
  </si>
  <si>
    <t>USD / HKD 当前参考汇率: 7.84933</t>
  </si>
  <si>
    <t>总计： 4637 USD/
36397.34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</si>
  <si>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</si>
  <si>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</si>
  <si>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</si>
  <si>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</si>
  <si>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</si>
  <si>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</si>
  <si>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</si>
  <si>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</si>
  <si>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</si>
  <si>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</si>
  <si>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</si>
  <si>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</si>
  <si>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</si>
  <si>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</si>
  <si>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</si>
  <si>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</si>
  <si>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</si>
  <si>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</si>
  <si>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</si>
  <si>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2534144</t>
  </si>
  <si>
    <t>吉隆坡宴宾雅酒店</t>
  </si>
  <si>
    <t>yi charn low</t>
  </si>
  <si>
    <t>2022-05-03</t>
  </si>
  <si>
    <t>退房日周结</t>
  </si>
  <si>
    <t>390.67</t>
  </si>
  <si>
    <t>59.00</t>
  </si>
  <si>
    <t>0</t>
  </si>
  <si>
    <t>0.00</t>
  </si>
  <si>
    <t>携程盛景国际直连</t>
  </si>
  <si>
    <t>01.010677</t>
  </si>
  <si>
    <t>2022-05-02 17:51:26</t>
  </si>
  <si>
    <t>否</t>
  </si>
  <si>
    <t>汇智国际旅游发展有限公司</t>
  </si>
  <si>
    <t>直连</t>
  </si>
  <si>
    <t>2533890</t>
  </si>
  <si>
    <t xml:space="preserve">卡尔顿塔酒店 </t>
  </si>
  <si>
    <t>WU YUANXIN</t>
  </si>
  <si>
    <t>317.83</t>
  </si>
  <si>
    <t>48.00</t>
  </si>
  <si>
    <t>2022-05-02 15:21:28</t>
  </si>
  <si>
    <t>2533869</t>
  </si>
  <si>
    <t>阿斯顿巨港及会议中心酒店</t>
  </si>
  <si>
    <t>kiun san</t>
  </si>
  <si>
    <t>238.37</t>
  </si>
  <si>
    <t>36.00</t>
  </si>
  <si>
    <t>2022-05-02 15:06:56</t>
  </si>
  <si>
    <t>2533237</t>
  </si>
  <si>
    <t>迪拜凯宾斯基阿联酋购物中心酒店</t>
  </si>
  <si>
    <t>ASATURIAN DIANA,li zehao</t>
  </si>
  <si>
    <t>1926.86</t>
  </si>
  <si>
    <t>291.00</t>
  </si>
  <si>
    <t>2022-05-02 08:03:34</t>
  </si>
  <si>
    <t>2533075</t>
  </si>
  <si>
    <t>雅加达阿雅杜塔酒店</t>
  </si>
  <si>
    <t>Panjaitan Leonard Tulus</t>
  </si>
  <si>
    <t>2022-05-02 02:03:39</t>
  </si>
  <si>
    <t>2022-05-01</t>
  </si>
  <si>
    <t>2532385</t>
  </si>
  <si>
    <t>绿色公园潘迪克酒店</t>
  </si>
  <si>
    <t>selek burak</t>
  </si>
  <si>
    <t>648.91</t>
  </si>
  <si>
    <t>98.00</t>
  </si>
  <si>
    <t>2022-05-01 14:47:22</t>
  </si>
  <si>
    <t>2022-04-30</t>
  </si>
  <si>
    <t>2531524</t>
  </si>
  <si>
    <t>库斯莫特尔酒店</t>
  </si>
  <si>
    <t>Cunningham Aaron</t>
  </si>
  <si>
    <t>2602.25</t>
  </si>
  <si>
    <t>393.00</t>
  </si>
  <si>
    <t>2022-04-30 22:52:55</t>
  </si>
  <si>
    <t>2531305</t>
  </si>
  <si>
    <t>吉隆坡盛贸饭店</t>
  </si>
  <si>
    <t>Chong Xin Ying,Chua Soon Hua</t>
  </si>
  <si>
    <t>854.17</t>
  </si>
  <si>
    <t>129.00</t>
  </si>
  <si>
    <t>2022-04-30 19:59:13</t>
  </si>
  <si>
    <t>2530719</t>
  </si>
  <si>
    <t>Mentigi Guesthouse</t>
  </si>
  <si>
    <t>A Raman Shankar Gnesh</t>
  </si>
  <si>
    <t>271.48</t>
  </si>
  <si>
    <t>41.00</t>
  </si>
  <si>
    <t>2022-04-30 12:28:44</t>
  </si>
  <si>
    <t>2022-04-29</t>
  </si>
  <si>
    <t>2529441</t>
  </si>
  <si>
    <t>温哥华机场航站楼费尔蒙酒店</t>
  </si>
  <si>
    <t>ZHOU WANJING</t>
  </si>
  <si>
    <t>6957.25</t>
  </si>
  <si>
    <t>1048.00</t>
  </si>
  <si>
    <t>2022-04-29 17:14:15</t>
  </si>
  <si>
    <t>2022-04-28</t>
  </si>
  <si>
    <t>2527694</t>
  </si>
  <si>
    <t>新加坡东陵今旅酒店 香格里拉集团</t>
  </si>
  <si>
    <t>Moey Sheau Chin</t>
  </si>
  <si>
    <t>1085.02</t>
  </si>
  <si>
    <t>165.00</t>
  </si>
  <si>
    <t>2022-04-28 08:43:10</t>
  </si>
  <si>
    <t>2022-04-26</t>
  </si>
  <si>
    <t>2525300</t>
  </si>
  <si>
    <t>庞塞圣奥古斯丁汽车旅馆</t>
  </si>
  <si>
    <t>henao edgar</t>
  </si>
  <si>
    <t>4811.00</t>
  </si>
  <si>
    <t>732.00</t>
  </si>
  <si>
    <t>2022-04-26 11:08:57</t>
  </si>
  <si>
    <t>2525022</t>
  </si>
  <si>
    <t>纽波特海滩智选假日酒店</t>
  </si>
  <si>
    <t>ElSawah Maysa</t>
  </si>
  <si>
    <t>1064.73</t>
  </si>
  <si>
    <t>162.00</t>
  </si>
  <si>
    <t>-162</t>
  </si>
  <si>
    <t>-1064</t>
  </si>
  <si>
    <t>2022-04-30 17:42:02</t>
  </si>
  <si>
    <t>2022-04-22</t>
  </si>
  <si>
    <t>2520071</t>
  </si>
  <si>
    <t>费尔蒙特皇家约克酒店</t>
  </si>
  <si>
    <t>McNeil Mary Theresa</t>
  </si>
  <si>
    <t>1577.51</t>
  </si>
  <si>
    <t>244.00</t>
  </si>
  <si>
    <t>-244</t>
  </si>
  <si>
    <t>-1577</t>
  </si>
  <si>
    <t>2022-04-22 04:10:23</t>
  </si>
  <si>
    <t>2022-04-21</t>
  </si>
  <si>
    <t>2519968</t>
  </si>
  <si>
    <t>美奈西贡度假村</t>
  </si>
  <si>
    <t>Phuong Mai,Phuong Mai</t>
  </si>
  <si>
    <t>431.07</t>
  </si>
  <si>
    <t>67.00</t>
  </si>
  <si>
    <t>2022-04-21 22:36:46</t>
  </si>
  <si>
    <t>2519586</t>
  </si>
  <si>
    <t>法纳迈阿密海滩酒店</t>
  </si>
  <si>
    <t>Hakimi Karen</t>
  </si>
  <si>
    <t>4735.35</t>
  </si>
  <si>
    <t>736.00</t>
  </si>
  <si>
    <t>2022-04-21 14:02:55</t>
  </si>
  <si>
    <t>2519439</t>
  </si>
  <si>
    <t>阿德莱德曼哈顿舒适酒店</t>
  </si>
  <si>
    <t>Baker Shirley</t>
  </si>
  <si>
    <t>1441.19</t>
  </si>
  <si>
    <t>224.00</t>
  </si>
  <si>
    <t>2022-04-21 11:25:32</t>
  </si>
  <si>
    <t>2022-04-19</t>
  </si>
  <si>
    <t>2517425</t>
  </si>
  <si>
    <t>Nhat Tan Tran,Nhat Tan Tran</t>
  </si>
  <si>
    <t>382.91</t>
  </si>
  <si>
    <t>60.00</t>
  </si>
  <si>
    <t>2022-04-19 11:03:06</t>
  </si>
  <si>
    <t>2022-04-18</t>
  </si>
  <si>
    <t>2516099</t>
  </si>
  <si>
    <t>美露谷度假套房酒店</t>
  </si>
  <si>
    <t>Wah Wah Leong,Wah Wah Leong</t>
  </si>
  <si>
    <t>485.30</t>
  </si>
  <si>
    <t>76.00</t>
  </si>
  <si>
    <t>2022-04-18 13:10:02</t>
  </si>
  <si>
    <t>2022-04-02</t>
  </si>
  <si>
    <t>2494223</t>
  </si>
  <si>
    <t>新加坡嘉佩乐酒店</t>
  </si>
  <si>
    <t>PARK SAEM</t>
  </si>
  <si>
    <t>40244.68</t>
  </si>
  <si>
    <t>6312.00</t>
  </si>
  <si>
    <t>-6311</t>
  </si>
  <si>
    <t>-40244</t>
  </si>
  <si>
    <t>2022-04-02 12:54:26</t>
  </si>
  <si>
    <t>2022-02-02</t>
  </si>
  <si>
    <t>2412224</t>
  </si>
  <si>
    <t>新加坡锦禧酒店</t>
  </si>
  <si>
    <t>Yeo Sean Lean</t>
  </si>
  <si>
    <t>2460.13</t>
  </si>
  <si>
    <t>386.00</t>
  </si>
  <si>
    <t>2022-02-02 23:15:00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</si>
</sst>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44682</v>
      </c>
      <c r="G2" s="6">
        <v>44684</v>
      </c>
      <c r="H2" s="4">
        <v>1</v>
      </c>
      <c r="I2" s="4">
        <v>2</v>
      </c>
      <c r="J2" s="4">
        <v>2</v>
      </c>
      <c r="K2" s="4" t="s">
        <v>30</v>
      </c>
      <c r="L2" s="4">
        <v>386</v>
      </c>
      <c r="M2" s="4">
        <v>386</v>
      </c>
      <c r="N2" s="4" t="s">
        <v>31</v>
      </c>
      <c r="O2" s="4" t="s">
        <v>32</v>
      </c>
      <c r="P2" s="4" t="s">
        <v>33</v>
      </c>
      <c r="Q2" s="4">
        <v>0</v>
      </c>
      <c r="R2" s="7">
        <v>44594</v>
      </c>
      <c r="S2" s="6">
        <v>44687</v>
      </c>
      <c r="T2" s="4" t="s">
        <v>34</v>
      </c>
      <c r="U2" s="4">
        <v>386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44681</v>
      </c>
      <c r="G3" s="6">
        <v>44684</v>
      </c>
      <c r="H3" s="4">
        <v>1</v>
      </c>
      <c r="I3" s="4">
        <v>3</v>
      </c>
      <c r="J3" s="4">
        <v>3</v>
      </c>
      <c r="K3" s="4" t="s">
        <v>30</v>
      </c>
      <c r="L3" s="4">
        <v>6312</v>
      </c>
      <c r="M3" s="4">
        <v>6312</v>
      </c>
      <c r="N3" s="4" t="s">
        <v>40</v>
      </c>
      <c r="O3" s="4" t="s">
        <v>32</v>
      </c>
      <c r="P3" s="4" t="s">
        <v>33</v>
      </c>
      <c r="Q3" s="4">
        <v>0</v>
      </c>
      <c r="R3" s="7">
        <v>44653</v>
      </c>
      <c r="S3" s="6">
        <v>44687</v>
      </c>
      <c r="T3" s="4" t="s">
        <v>34</v>
      </c>
      <c r="U3" s="4">
        <v>6312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44683</v>
      </c>
      <c r="G4" s="6">
        <v>44684</v>
      </c>
      <c r="H4" s="4">
        <v>1</v>
      </c>
      <c r="I4" s="4">
        <v>1</v>
      </c>
      <c r="J4" s="4">
        <v>1</v>
      </c>
      <c r="K4" s="4" t="s">
        <v>30</v>
      </c>
      <c r="L4" s="4">
        <v>76</v>
      </c>
      <c r="M4" s="4">
        <v>76</v>
      </c>
      <c r="N4" s="4" t="s">
        <v>46</v>
      </c>
      <c r="O4" s="4" t="s">
        <v>32</v>
      </c>
      <c r="P4" s="4" t="s">
        <v>33</v>
      </c>
      <c r="Q4" s="4">
        <v>0</v>
      </c>
      <c r="R4" s="7">
        <v>44669</v>
      </c>
      <c r="S4" s="6">
        <v>44687</v>
      </c>
      <c r="T4" s="4" t="s">
        <v>34</v>
      </c>
      <c r="U4" s="4">
        <v>76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44683</v>
      </c>
      <c r="G5" s="6">
        <v>44684</v>
      </c>
      <c r="H5" s="4">
        <v>1</v>
      </c>
      <c r="I5" s="4">
        <v>1</v>
      </c>
      <c r="J5" s="4">
        <v>1</v>
      </c>
      <c r="K5" s="4" t="s">
        <v>30</v>
      </c>
      <c r="L5" s="4">
        <v>60</v>
      </c>
      <c r="M5" s="4">
        <v>60</v>
      </c>
      <c r="N5" s="4" t="s">
        <v>50</v>
      </c>
      <c r="O5" s="4" t="s">
        <v>32</v>
      </c>
      <c r="P5" s="4" t="s">
        <v>33</v>
      </c>
      <c r="Q5" s="4">
        <v>0</v>
      </c>
      <c r="R5" s="7">
        <v>44670</v>
      </c>
      <c r="S5" s="6">
        <v>44687</v>
      </c>
      <c r="T5" s="4" t="s">
        <v>34</v>
      </c>
      <c r="U5" s="4">
        <v>60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44681</v>
      </c>
      <c r="G6" s="6">
        <v>44684</v>
      </c>
      <c r="H6" s="4">
        <v>1</v>
      </c>
      <c r="I6" s="4">
        <v>3</v>
      </c>
      <c r="J6" s="4">
        <v>3</v>
      </c>
      <c r="K6" s="4" t="s">
        <v>30</v>
      </c>
      <c r="L6" s="4">
        <v>224</v>
      </c>
      <c r="M6" s="4">
        <v>224</v>
      </c>
      <c r="N6" s="4" t="s">
        <v>54</v>
      </c>
      <c r="O6" s="4" t="s">
        <v>32</v>
      </c>
      <c r="P6" s="4" t="s">
        <v>33</v>
      </c>
      <c r="Q6" s="4">
        <v>0</v>
      </c>
      <c r="R6" s="7">
        <v>44672</v>
      </c>
      <c r="S6" s="6">
        <v>44687</v>
      </c>
      <c r="T6" s="4" t="s">
        <v>34</v>
      </c>
      <c r="U6" s="4">
        <v>224</v>
      </c>
      <c r="V6" s="4">
        <v>0</v>
      </c>
      <c r="W6" s="4">
        <v>0</v>
      </c>
      <c r="X6" s="4" t="s">
        <v>42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44682</v>
      </c>
      <c r="G7" s="6">
        <v>44684</v>
      </c>
      <c r="H7" s="4">
        <v>1</v>
      </c>
      <c r="I7" s="4">
        <v>2</v>
      </c>
      <c r="J7" s="4">
        <v>2</v>
      </c>
      <c r="K7" s="4" t="s">
        <v>30</v>
      </c>
      <c r="L7" s="4">
        <v>736</v>
      </c>
      <c r="M7" s="4">
        <v>736</v>
      </c>
      <c r="N7" s="4" t="s">
        <v>59</v>
      </c>
      <c r="O7" s="4" t="s">
        <v>32</v>
      </c>
      <c r="P7" s="4" t="s">
        <v>33</v>
      </c>
      <c r="Q7" s="4">
        <v>0</v>
      </c>
      <c r="R7" s="7">
        <v>44672</v>
      </c>
      <c r="S7" s="6">
        <v>44687</v>
      </c>
      <c r="T7" s="4" t="s">
        <v>34</v>
      </c>
      <c r="U7" s="4">
        <v>736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48</v>
      </c>
      <c r="E8" s="4" t="s">
        <v>63</v>
      </c>
      <c r="F8" s="6">
        <v>44683</v>
      </c>
      <c r="G8" s="6">
        <v>44684</v>
      </c>
      <c r="H8" s="4">
        <v>1</v>
      </c>
      <c r="I8" s="4">
        <v>1</v>
      </c>
      <c r="J8" s="4">
        <v>1</v>
      </c>
      <c r="K8" s="4" t="s">
        <v>30</v>
      </c>
      <c r="L8" s="4">
        <v>67</v>
      </c>
      <c r="M8" s="4">
        <v>67</v>
      </c>
      <c r="N8" s="4" t="s">
        <v>64</v>
      </c>
      <c r="O8" s="4" t="s">
        <v>32</v>
      </c>
      <c r="P8" s="4" t="s">
        <v>33</v>
      </c>
      <c r="Q8" s="4">
        <v>0</v>
      </c>
      <c r="R8" s="7">
        <v>44672</v>
      </c>
      <c r="S8" s="6">
        <v>44687</v>
      </c>
      <c r="T8" s="4" t="s">
        <v>34</v>
      </c>
      <c r="U8" s="4">
        <v>67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44683</v>
      </c>
      <c r="G9" s="6">
        <v>44684</v>
      </c>
      <c r="H9" s="4">
        <v>1</v>
      </c>
      <c r="I9" s="4">
        <v>1</v>
      </c>
      <c r="J9" s="4">
        <v>1</v>
      </c>
      <c r="K9" s="4" t="s">
        <v>30</v>
      </c>
      <c r="L9" s="4">
        <v>244</v>
      </c>
      <c r="M9" s="4">
        <v>244</v>
      </c>
      <c r="N9" s="4" t="s">
        <v>68</v>
      </c>
      <c r="O9" s="4" t="s">
        <v>32</v>
      </c>
      <c r="P9" s="4" t="s">
        <v>33</v>
      </c>
      <c r="Q9" s="4">
        <v>0</v>
      </c>
      <c r="R9" s="7">
        <v>44673</v>
      </c>
      <c r="S9" s="6">
        <v>44687</v>
      </c>
      <c r="T9" s="4" t="s">
        <v>34</v>
      </c>
      <c r="U9" s="4">
        <v>244</v>
      </c>
      <c r="V9" s="4">
        <v>0</v>
      </c>
      <c r="W9" s="4">
        <v>0</v>
      </c>
      <c r="X9" s="4" t="s">
        <v>42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44683</v>
      </c>
      <c r="G10" s="6">
        <v>44684</v>
      </c>
      <c r="H10" s="4">
        <v>1</v>
      </c>
      <c r="I10" s="4">
        <v>1</v>
      </c>
      <c r="J10" s="4">
        <v>1</v>
      </c>
      <c r="K10" s="4" t="s">
        <v>30</v>
      </c>
      <c r="L10" s="4">
        <v>162</v>
      </c>
      <c r="M10" s="4">
        <v>162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44677</v>
      </c>
      <c r="S10" s="6">
        <v>44687</v>
      </c>
      <c r="T10" s="4" t="s">
        <v>34</v>
      </c>
      <c r="U10" s="4">
        <v>162</v>
      </c>
      <c r="V10" s="4">
        <v>0</v>
      </c>
      <c r="W10" s="4">
        <v>0</v>
      </c>
      <c r="X10" s="4" t="s">
        <v>42</v>
      </c>
      <c r="Y10" s="4" t="s">
        <v>74</v>
      </c>
    </row>
    <row r="11" s="4" customFormat="1" spans="1:27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44682</v>
      </c>
      <c r="G11" s="6">
        <v>44684</v>
      </c>
      <c r="H11" s="4">
        <v>3</v>
      </c>
      <c r="I11" s="4">
        <v>2</v>
      </c>
      <c r="J11" s="4">
        <v>6</v>
      </c>
      <c r="K11" s="4" t="s">
        <v>30</v>
      </c>
      <c r="L11" s="4">
        <v>732</v>
      </c>
      <c r="M11" s="4">
        <v>732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44677</v>
      </c>
      <c r="S11" s="6">
        <v>44687</v>
      </c>
      <c r="T11" s="4" t="s">
        <v>34</v>
      </c>
      <c r="U11" s="4">
        <v>732</v>
      </c>
      <c r="V11" s="4">
        <v>0</v>
      </c>
      <c r="W11" s="4">
        <v>0</v>
      </c>
      <c r="X11" s="4" t="s">
        <v>79</v>
      </c>
      <c r="Y11" s="4" t="s">
        <v>80</v>
      </c>
      <c r="Z11" s="4" t="s">
        <v>81</v>
      </c>
      <c r="AA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44683</v>
      </c>
      <c r="G12" s="6">
        <v>44684</v>
      </c>
      <c r="H12" s="4">
        <v>1</v>
      </c>
      <c r="I12" s="4">
        <v>1</v>
      </c>
      <c r="J12" s="4">
        <v>1</v>
      </c>
      <c r="K12" s="4" t="s">
        <v>30</v>
      </c>
      <c r="L12" s="4">
        <v>140</v>
      </c>
      <c r="M12" s="4">
        <v>140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44678</v>
      </c>
      <c r="S12" s="6">
        <v>44687</v>
      </c>
      <c r="T12" s="4" t="s">
        <v>34</v>
      </c>
      <c r="U12" s="4">
        <v>140</v>
      </c>
      <c r="V12" s="4">
        <v>0</v>
      </c>
      <c r="W12" s="4">
        <v>0</v>
      </c>
      <c r="X12" s="4" t="s">
        <v>87</v>
      </c>
      <c r="Y12" s="4" t="s">
        <v>42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44683</v>
      </c>
      <c r="G13" s="6">
        <v>44684</v>
      </c>
      <c r="H13" s="4">
        <v>1</v>
      </c>
      <c r="I13" s="4">
        <v>1</v>
      </c>
      <c r="J13" s="4">
        <v>1</v>
      </c>
      <c r="K13" s="4" t="s">
        <v>30</v>
      </c>
      <c r="L13" s="4">
        <v>165</v>
      </c>
      <c r="M13" s="4">
        <v>165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44679</v>
      </c>
      <c r="S13" s="6">
        <v>44687</v>
      </c>
      <c r="T13" s="4" t="s">
        <v>34</v>
      </c>
      <c r="U13" s="4">
        <v>165</v>
      </c>
      <c r="V13" s="4">
        <v>0</v>
      </c>
      <c r="W13" s="4">
        <v>0</v>
      </c>
      <c r="X13" s="4" t="s">
        <v>42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44683</v>
      </c>
      <c r="G14" s="6">
        <v>44684</v>
      </c>
      <c r="H14" s="4">
        <v>1</v>
      </c>
      <c r="I14" s="4">
        <v>1</v>
      </c>
      <c r="J14" s="4">
        <v>1</v>
      </c>
      <c r="K14" s="4" t="s">
        <v>30</v>
      </c>
      <c r="L14" s="4">
        <v>140</v>
      </c>
      <c r="M14" s="4">
        <v>140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44679</v>
      </c>
      <c r="S14" s="6">
        <v>44687</v>
      </c>
      <c r="T14" s="4" t="s">
        <v>34</v>
      </c>
      <c r="U14" s="4">
        <v>140</v>
      </c>
      <c r="V14" s="4">
        <v>0</v>
      </c>
      <c r="W14" s="4">
        <v>0</v>
      </c>
      <c r="X14" s="4" t="s">
        <v>94</v>
      </c>
      <c r="Y14" s="4" t="s">
        <v>42</v>
      </c>
    </row>
    <row r="15" s="4" customFormat="1" spans="1:25">
      <c r="A15" s="4" t="s">
        <v>37</v>
      </c>
      <c r="B15" s="4" t="s">
        <v>26</v>
      </c>
      <c r="C15" s="4" t="s">
        <v>95</v>
      </c>
      <c r="D15" s="4" t="s">
        <v>38</v>
      </c>
      <c r="E15" s="4" t="s">
        <v>39</v>
      </c>
      <c r="F15" s="6">
        <v>44681</v>
      </c>
      <c r="G15" s="6">
        <v>44684</v>
      </c>
      <c r="H15" s="4">
        <v>1</v>
      </c>
      <c r="I15" s="4">
        <v>3</v>
      </c>
      <c r="J15" s="4">
        <v>3</v>
      </c>
      <c r="K15" s="4" t="s">
        <v>30</v>
      </c>
      <c r="L15" s="4">
        <v>-6312</v>
      </c>
      <c r="M15" s="4">
        <v>-6312</v>
      </c>
      <c r="N15" s="4" t="s">
        <v>40</v>
      </c>
      <c r="O15" s="4" t="s">
        <v>32</v>
      </c>
      <c r="P15" s="4" t="s">
        <v>33</v>
      </c>
      <c r="Q15" s="4">
        <v>0</v>
      </c>
      <c r="R15" s="7">
        <v>44653</v>
      </c>
      <c r="S15" s="6">
        <v>44687</v>
      </c>
      <c r="T15" s="4" t="s">
        <v>34</v>
      </c>
      <c r="U15" s="4">
        <v>-6312</v>
      </c>
      <c r="V15" s="4">
        <v>0</v>
      </c>
      <c r="W15" s="4">
        <v>0</v>
      </c>
      <c r="X15" s="4" t="s">
        <v>41</v>
      </c>
      <c r="Y15" s="4" t="s">
        <v>42</v>
      </c>
    </row>
    <row r="16" s="4" customFormat="1" spans="1:25">
      <c r="A16" s="4" t="s">
        <v>83</v>
      </c>
      <c r="B16" s="4" t="s">
        <v>26</v>
      </c>
      <c r="C16" s="4" t="s">
        <v>95</v>
      </c>
      <c r="D16" s="4" t="s">
        <v>84</v>
      </c>
      <c r="E16" s="4" t="s">
        <v>85</v>
      </c>
      <c r="F16" s="6">
        <v>44683</v>
      </c>
      <c r="G16" s="6">
        <v>44684</v>
      </c>
      <c r="H16" s="4">
        <v>1</v>
      </c>
      <c r="I16" s="4">
        <v>1</v>
      </c>
      <c r="J16" s="4">
        <v>1</v>
      </c>
      <c r="K16" s="4" t="s">
        <v>30</v>
      </c>
      <c r="L16" s="4">
        <v>-140</v>
      </c>
      <c r="M16" s="4">
        <v>-140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44678</v>
      </c>
      <c r="S16" s="6">
        <v>44687</v>
      </c>
      <c r="T16" s="4" t="s">
        <v>34</v>
      </c>
      <c r="U16" s="4">
        <v>-140</v>
      </c>
      <c r="V16" s="4">
        <v>0</v>
      </c>
      <c r="W16" s="4">
        <v>0</v>
      </c>
      <c r="X16" s="4" t="s">
        <v>87</v>
      </c>
      <c r="Y16" s="4" t="s">
        <v>42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44680</v>
      </c>
      <c r="G17" s="6">
        <v>44684</v>
      </c>
      <c r="H17" s="4">
        <v>1</v>
      </c>
      <c r="I17" s="4">
        <v>4</v>
      </c>
      <c r="J17" s="4">
        <v>4</v>
      </c>
      <c r="K17" s="4" t="s">
        <v>30</v>
      </c>
      <c r="L17" s="4">
        <v>1048</v>
      </c>
      <c r="M17" s="4">
        <v>1048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44680</v>
      </c>
      <c r="S17" s="6">
        <v>44687</v>
      </c>
      <c r="T17" s="4" t="s">
        <v>34</v>
      </c>
      <c r="U17" s="4">
        <v>1048</v>
      </c>
      <c r="V17" s="4">
        <v>0</v>
      </c>
      <c r="W17" s="4">
        <v>0</v>
      </c>
      <c r="X17" s="4" t="s">
        <v>100</v>
      </c>
      <c r="Y17" s="4" t="s">
        <v>42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44683</v>
      </c>
      <c r="G18" s="6">
        <v>44684</v>
      </c>
      <c r="H18" s="4">
        <v>1</v>
      </c>
      <c r="I18" s="4">
        <v>1</v>
      </c>
      <c r="J18" s="4">
        <v>1</v>
      </c>
      <c r="K18" s="4" t="s">
        <v>30</v>
      </c>
      <c r="L18" s="4">
        <v>41</v>
      </c>
      <c r="M18" s="4">
        <v>41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44681</v>
      </c>
      <c r="S18" s="6">
        <v>44687</v>
      </c>
      <c r="T18" s="4" t="s">
        <v>34</v>
      </c>
      <c r="U18" s="4">
        <v>41</v>
      </c>
      <c r="V18" s="4">
        <v>0</v>
      </c>
      <c r="W18" s="4">
        <v>0</v>
      </c>
      <c r="X18" s="4" t="s">
        <v>42</v>
      </c>
      <c r="Y18" s="4" t="s">
        <v>105</v>
      </c>
    </row>
    <row r="19" s="4" customFormat="1" spans="1:25">
      <c r="A19" s="4" t="s">
        <v>70</v>
      </c>
      <c r="B19" s="4" t="s">
        <v>26</v>
      </c>
      <c r="C19" s="4" t="s">
        <v>95</v>
      </c>
      <c r="D19" s="4" t="s">
        <v>71</v>
      </c>
      <c r="E19" s="4" t="s">
        <v>72</v>
      </c>
      <c r="F19" s="6">
        <v>44683</v>
      </c>
      <c r="G19" s="6">
        <v>44684</v>
      </c>
      <c r="H19" s="4">
        <v>1</v>
      </c>
      <c r="I19" s="4">
        <v>1</v>
      </c>
      <c r="J19" s="4">
        <v>1</v>
      </c>
      <c r="K19" s="4" t="s">
        <v>30</v>
      </c>
      <c r="L19" s="4">
        <v>-162</v>
      </c>
      <c r="M19" s="4">
        <v>-162</v>
      </c>
      <c r="N19" s="4" t="s">
        <v>73</v>
      </c>
      <c r="O19" s="4" t="s">
        <v>32</v>
      </c>
      <c r="P19" s="4" t="s">
        <v>33</v>
      </c>
      <c r="Q19" s="4">
        <v>0</v>
      </c>
      <c r="R19" s="7">
        <v>44677</v>
      </c>
      <c r="S19" s="6">
        <v>44687</v>
      </c>
      <c r="T19" s="4" t="s">
        <v>34</v>
      </c>
      <c r="U19" s="4">
        <v>-162</v>
      </c>
      <c r="V19" s="4">
        <v>0</v>
      </c>
      <c r="W19" s="4">
        <v>0</v>
      </c>
      <c r="X19" s="4" t="s">
        <v>42</v>
      </c>
      <c r="Y19" s="4" t="s">
        <v>74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44683</v>
      </c>
      <c r="G20" s="6">
        <v>44684</v>
      </c>
      <c r="H20" s="4">
        <v>1</v>
      </c>
      <c r="I20" s="4">
        <v>1</v>
      </c>
      <c r="J20" s="4">
        <v>1</v>
      </c>
      <c r="K20" s="4" t="s">
        <v>30</v>
      </c>
      <c r="L20" s="4">
        <v>129</v>
      </c>
      <c r="M20" s="4">
        <v>129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44681</v>
      </c>
      <c r="S20" s="6">
        <v>44687</v>
      </c>
      <c r="T20" s="4" t="s">
        <v>34</v>
      </c>
      <c r="U20" s="4">
        <v>129</v>
      </c>
      <c r="V20" s="4">
        <v>0</v>
      </c>
      <c r="W20" s="4">
        <v>0</v>
      </c>
      <c r="X20" s="4" t="s">
        <v>110</v>
      </c>
      <c r="Y20" s="4" t="s">
        <v>111</v>
      </c>
    </row>
    <row r="21" s="4" customFormat="1" spans="1:25">
      <c r="A21" s="4" t="s">
        <v>93</v>
      </c>
      <c r="B21" s="4" t="s">
        <v>26</v>
      </c>
      <c r="C21" s="4" t="s">
        <v>95</v>
      </c>
      <c r="D21" s="4" t="s">
        <v>84</v>
      </c>
      <c r="E21" s="4" t="s">
        <v>85</v>
      </c>
      <c r="F21" s="6">
        <v>44683</v>
      </c>
      <c r="G21" s="6">
        <v>44684</v>
      </c>
      <c r="H21" s="4">
        <v>1</v>
      </c>
      <c r="I21" s="4">
        <v>1</v>
      </c>
      <c r="J21" s="4">
        <v>1</v>
      </c>
      <c r="K21" s="4" t="s">
        <v>30</v>
      </c>
      <c r="L21" s="4">
        <v>-140</v>
      </c>
      <c r="M21" s="4">
        <v>-140</v>
      </c>
      <c r="N21" s="4" t="s">
        <v>86</v>
      </c>
      <c r="O21" s="4" t="s">
        <v>32</v>
      </c>
      <c r="P21" s="4" t="s">
        <v>33</v>
      </c>
      <c r="Q21" s="4">
        <v>0</v>
      </c>
      <c r="R21" s="7">
        <v>44679</v>
      </c>
      <c r="S21" s="6">
        <v>44687</v>
      </c>
      <c r="T21" s="4" t="s">
        <v>34</v>
      </c>
      <c r="U21" s="4">
        <v>-140</v>
      </c>
      <c r="V21" s="4">
        <v>0</v>
      </c>
      <c r="W21" s="4">
        <v>0</v>
      </c>
      <c r="X21" s="4" t="s">
        <v>94</v>
      </c>
      <c r="Y21" s="4" t="s">
        <v>42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44681</v>
      </c>
      <c r="G22" s="6">
        <v>44684</v>
      </c>
      <c r="H22" s="4">
        <v>1</v>
      </c>
      <c r="I22" s="4">
        <v>3</v>
      </c>
      <c r="J22" s="4">
        <v>3</v>
      </c>
      <c r="K22" s="4" t="s">
        <v>30</v>
      </c>
      <c r="L22" s="4">
        <v>393</v>
      </c>
      <c r="M22" s="4">
        <v>393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44681</v>
      </c>
      <c r="S22" s="6">
        <v>44687</v>
      </c>
      <c r="T22" s="4" t="s">
        <v>34</v>
      </c>
      <c r="U22" s="4">
        <v>393</v>
      </c>
      <c r="V22" s="4">
        <v>0</v>
      </c>
      <c r="W22" s="4">
        <v>0</v>
      </c>
      <c r="X22" s="4" t="s">
        <v>116</v>
      </c>
      <c r="Y22" s="4" t="s">
        <v>42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44682</v>
      </c>
      <c r="G23" s="6">
        <v>44684</v>
      </c>
      <c r="H23" s="4">
        <v>1</v>
      </c>
      <c r="I23" s="4">
        <v>2</v>
      </c>
      <c r="J23" s="4">
        <v>2</v>
      </c>
      <c r="K23" s="4" t="s">
        <v>30</v>
      </c>
      <c r="L23" s="4">
        <v>98</v>
      </c>
      <c r="M23" s="4">
        <v>98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44682</v>
      </c>
      <c r="S23" s="6">
        <v>44687</v>
      </c>
      <c r="T23" s="4" t="s">
        <v>34</v>
      </c>
      <c r="U23" s="4">
        <v>98</v>
      </c>
      <c r="V23" s="4">
        <v>0</v>
      </c>
      <c r="W23" s="4">
        <v>0</v>
      </c>
      <c r="X23" s="4" t="s">
        <v>121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44683</v>
      </c>
      <c r="G24" s="6">
        <v>44684</v>
      </c>
      <c r="H24" s="4">
        <v>1</v>
      </c>
      <c r="I24" s="4">
        <v>1</v>
      </c>
      <c r="J24" s="4">
        <v>1</v>
      </c>
      <c r="K24" s="4" t="s">
        <v>30</v>
      </c>
      <c r="L24" s="4">
        <v>48</v>
      </c>
      <c r="M24" s="4">
        <v>48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44683</v>
      </c>
      <c r="S24" s="6">
        <v>44687</v>
      </c>
      <c r="T24" s="4" t="s">
        <v>34</v>
      </c>
      <c r="U24" s="4">
        <v>48</v>
      </c>
      <c r="V24" s="4">
        <v>0</v>
      </c>
      <c r="W24" s="4">
        <v>0</v>
      </c>
      <c r="X24" s="4" t="s">
        <v>127</v>
      </c>
      <c r="Y24" s="4" t="s">
        <v>42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44683</v>
      </c>
      <c r="G25" s="6">
        <v>44684</v>
      </c>
      <c r="H25" s="4">
        <v>1</v>
      </c>
      <c r="I25" s="4">
        <v>1</v>
      </c>
      <c r="J25" s="4">
        <v>1</v>
      </c>
      <c r="K25" s="4" t="s">
        <v>30</v>
      </c>
      <c r="L25" s="4">
        <v>291</v>
      </c>
      <c r="M25" s="4">
        <v>291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44683</v>
      </c>
      <c r="S25" s="6">
        <v>44687</v>
      </c>
      <c r="T25" s="4" t="s">
        <v>34</v>
      </c>
      <c r="U25" s="4">
        <v>291</v>
      </c>
      <c r="V25" s="4">
        <v>0</v>
      </c>
      <c r="W25" s="4">
        <v>0</v>
      </c>
      <c r="X25" s="4" t="s">
        <v>132</v>
      </c>
      <c r="Y25" s="4" t="s">
        <v>42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44683</v>
      </c>
      <c r="G26" s="6">
        <v>44684</v>
      </c>
      <c r="H26" s="4">
        <v>1</v>
      </c>
      <c r="I26" s="4">
        <v>1</v>
      </c>
      <c r="J26" s="4">
        <v>1</v>
      </c>
      <c r="K26" s="4" t="s">
        <v>30</v>
      </c>
      <c r="L26" s="4">
        <v>36</v>
      </c>
      <c r="M26" s="4">
        <v>36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44683</v>
      </c>
      <c r="S26" s="6">
        <v>44687</v>
      </c>
      <c r="T26" s="4" t="s">
        <v>34</v>
      </c>
      <c r="U26" s="4">
        <v>36</v>
      </c>
      <c r="V26" s="4">
        <v>0</v>
      </c>
      <c r="W26" s="4">
        <v>0</v>
      </c>
      <c r="X26" s="4" t="s">
        <v>137</v>
      </c>
      <c r="Y26" s="4" t="s">
        <v>42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44683</v>
      </c>
      <c r="G27" s="6">
        <v>44684</v>
      </c>
      <c r="H27" s="4">
        <v>1</v>
      </c>
      <c r="I27" s="4">
        <v>1</v>
      </c>
      <c r="J27" s="4">
        <v>1</v>
      </c>
      <c r="K27" s="4" t="s">
        <v>30</v>
      </c>
      <c r="L27" s="4">
        <v>48</v>
      </c>
      <c r="M27" s="4">
        <v>48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44683</v>
      </c>
      <c r="S27" s="6">
        <v>44687</v>
      </c>
      <c r="T27" s="4" t="s">
        <v>34</v>
      </c>
      <c r="U27" s="4">
        <v>48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135</v>
      </c>
      <c r="F28" s="6">
        <v>44683</v>
      </c>
      <c r="G28" s="6">
        <v>44684</v>
      </c>
      <c r="H28" s="4">
        <v>1</v>
      </c>
      <c r="I28" s="4">
        <v>1</v>
      </c>
      <c r="J28" s="4">
        <v>1</v>
      </c>
      <c r="K28" s="4" t="s">
        <v>30</v>
      </c>
      <c r="L28" s="4">
        <v>59</v>
      </c>
      <c r="M28" s="4">
        <v>59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44683</v>
      </c>
      <c r="S28" s="6">
        <v>44687</v>
      </c>
      <c r="T28" s="4" t="s">
        <v>34</v>
      </c>
      <c r="U28" s="4">
        <v>59</v>
      </c>
      <c r="V28" s="4">
        <v>0</v>
      </c>
      <c r="W28" s="4">
        <v>0</v>
      </c>
      <c r="X28" s="4" t="s">
        <v>145</v>
      </c>
      <c r="Y28" s="4" t="s">
        <v>42</v>
      </c>
    </row>
    <row r="29" s="4" customFormat="1" spans="1:25">
      <c r="A29" s="4" t="s">
        <v>65</v>
      </c>
      <c r="B29" s="4" t="s">
        <v>26</v>
      </c>
      <c r="C29" s="4" t="s">
        <v>95</v>
      </c>
      <c r="D29" s="4" t="s">
        <v>66</v>
      </c>
      <c r="E29" s="4" t="s">
        <v>67</v>
      </c>
      <c r="F29" s="6">
        <v>44683</v>
      </c>
      <c r="G29" s="6">
        <v>44684</v>
      </c>
      <c r="H29" s="4">
        <v>1</v>
      </c>
      <c r="I29" s="4">
        <v>1</v>
      </c>
      <c r="J29" s="4">
        <v>1</v>
      </c>
      <c r="K29" s="4" t="s">
        <v>30</v>
      </c>
      <c r="L29" s="4">
        <v>-244</v>
      </c>
      <c r="M29" s="4">
        <v>-244</v>
      </c>
      <c r="N29" s="4" t="s">
        <v>68</v>
      </c>
      <c r="O29" s="4" t="s">
        <v>32</v>
      </c>
      <c r="P29" s="4" t="s">
        <v>33</v>
      </c>
      <c r="Q29" s="4">
        <v>0</v>
      </c>
      <c r="R29" s="7">
        <v>44673</v>
      </c>
      <c r="S29" s="6">
        <v>44687</v>
      </c>
      <c r="T29" s="4" t="s">
        <v>34</v>
      </c>
      <c r="U29" s="4">
        <v>-244</v>
      </c>
      <c r="V29" s="4">
        <v>0</v>
      </c>
      <c r="W29" s="4">
        <v>0</v>
      </c>
      <c r="X29" s="4" t="s">
        <v>42</v>
      </c>
      <c r="Y29" s="4" t="s">
        <v>69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44683</v>
      </c>
      <c r="G30" s="6">
        <v>44684</v>
      </c>
      <c r="H30" s="4">
        <v>1</v>
      </c>
      <c r="I30" s="4">
        <v>1</v>
      </c>
      <c r="J30" s="4">
        <v>1</v>
      </c>
      <c r="K30" s="4" t="s">
        <v>30</v>
      </c>
      <c r="L30" s="4">
        <v>85</v>
      </c>
      <c r="M30" s="4">
        <v>85</v>
      </c>
      <c r="N30" s="4" t="s">
        <v>149</v>
      </c>
      <c r="O30" s="4" t="s">
        <v>32</v>
      </c>
      <c r="P30" s="4" t="s">
        <v>33</v>
      </c>
      <c r="Q30" s="4">
        <v>0</v>
      </c>
      <c r="R30" s="7">
        <v>44683</v>
      </c>
      <c r="S30" s="6">
        <v>44687</v>
      </c>
      <c r="T30" s="4" t="s">
        <v>34</v>
      </c>
      <c r="U30" s="4">
        <v>85</v>
      </c>
      <c r="V30" s="4">
        <v>0</v>
      </c>
      <c r="W30" s="4">
        <v>0</v>
      </c>
      <c r="X30" s="4" t="s">
        <v>150</v>
      </c>
      <c r="Y30" s="4" t="s">
        <v>42</v>
      </c>
    </row>
    <row r="31" s="4" customFormat="1" spans="1:25">
      <c r="A31" s="4" t="s">
        <v>146</v>
      </c>
      <c r="B31" s="4" t="s">
        <v>26</v>
      </c>
      <c r="C31" s="4" t="s">
        <v>95</v>
      </c>
      <c r="D31" s="4" t="s">
        <v>147</v>
      </c>
      <c r="E31" s="4" t="s">
        <v>148</v>
      </c>
      <c r="F31" s="6">
        <v>44683</v>
      </c>
      <c r="G31" s="6">
        <v>44684</v>
      </c>
      <c r="H31" s="4">
        <v>1</v>
      </c>
      <c r="I31" s="4">
        <v>1</v>
      </c>
      <c r="J31" s="4">
        <v>1</v>
      </c>
      <c r="K31" s="4" t="s">
        <v>30</v>
      </c>
      <c r="L31" s="4">
        <v>-85</v>
      </c>
      <c r="M31" s="4">
        <v>-85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44683</v>
      </c>
      <c r="S31" s="6">
        <v>44687</v>
      </c>
      <c r="T31" s="4" t="s">
        <v>34</v>
      </c>
      <c r="U31" s="4">
        <v>-85</v>
      </c>
      <c r="V31" s="4">
        <v>0</v>
      </c>
      <c r="W31" s="4">
        <v>0</v>
      </c>
      <c r="X31" s="4" t="s">
        <v>150</v>
      </c>
      <c r="Y3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2" sqref="A32:A3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spans="1:9">
      <c r="A2" s="5">
        <v>17272113692</v>
      </c>
      <c r="B2" s="6">
        <v>44682</v>
      </c>
      <c r="C2" s="6">
        <v>44684</v>
      </c>
      <c r="D2" s="4">
        <v>386</v>
      </c>
      <c r="E2" s="4" t="str">
        <f>VLOOKUP(A2,HOP!A:L,12,0)</f>
        <v>386.00</v>
      </c>
      <c r="F2" s="4" t="str">
        <f>VLOOKUP(A2,HOP!A:C,3,0)</f>
        <v>2412224</v>
      </c>
      <c r="G2" s="4">
        <f>D2-E2</f>
        <v>0</v>
      </c>
      <c r="H2" s="4" t="str">
        <f>$H$1&amp;F2</f>
        <v>，2412224</v>
      </c>
      <c r="I2" s="4" t="str">
        <f>VLOOKUP(A2,HOP!A:U,21,0)</f>
        <v>直连</v>
      </c>
    </row>
    <row r="3" s="4" customFormat="1" hidden="1" spans="1:9">
      <c r="A3" s="5">
        <v>17751447743</v>
      </c>
      <c r="B3" s="6">
        <v>44681</v>
      </c>
      <c r="C3" s="6">
        <v>44684</v>
      </c>
      <c r="D3" s="4">
        <v>0</v>
      </c>
      <c r="E3" s="4" t="str">
        <f>VLOOKUP(A3,HOP!A:L,12,0)</f>
        <v>0.00</v>
      </c>
      <c r="F3" s="4" t="str">
        <f>VLOOKUP(A3,HOP!A:C,3,0)</f>
        <v>2494223</v>
      </c>
      <c r="G3" s="4">
        <f t="shared" ref="G3:G25" si="0">D3-E3</f>
        <v>0</v>
      </c>
      <c r="H3" s="4" t="str">
        <f t="shared" ref="H3:H25" si="1">$H$1&amp;F3</f>
        <v>，2494223</v>
      </c>
      <c r="I3" s="4" t="str">
        <f>VLOOKUP(A3,HOP!A:U,21,0)</f>
        <v>直连</v>
      </c>
    </row>
    <row r="4" s="4" customFormat="1" spans="1:9">
      <c r="A4" s="5">
        <v>17814650786</v>
      </c>
      <c r="B4" s="6">
        <v>44683</v>
      </c>
      <c r="C4" s="6">
        <v>44684</v>
      </c>
      <c r="D4" s="4">
        <v>76</v>
      </c>
      <c r="E4" s="4" t="str">
        <f>VLOOKUP(A4,HOP!A:L,12,0)</f>
        <v>76.00</v>
      </c>
      <c r="F4" s="4" t="str">
        <f>VLOOKUP(A4,HOP!A:C,3,0)</f>
        <v>2516099</v>
      </c>
      <c r="G4" s="4">
        <f t="shared" si="0"/>
        <v>0</v>
      </c>
      <c r="H4" s="4" t="str">
        <f t="shared" si="1"/>
        <v>，2516099</v>
      </c>
      <c r="I4" s="4" t="str">
        <f>VLOOKUP(A4,HOP!A:U,21,0)</f>
        <v>直连</v>
      </c>
    </row>
    <row r="5" s="4" customFormat="1" spans="1:9">
      <c r="A5" s="5">
        <v>17819780483</v>
      </c>
      <c r="B5" s="6">
        <v>44683</v>
      </c>
      <c r="C5" s="6">
        <v>44684</v>
      </c>
      <c r="D5" s="4">
        <v>60</v>
      </c>
      <c r="E5" s="4" t="str">
        <f>VLOOKUP(A5,HOP!A:L,12,0)</f>
        <v>60.00</v>
      </c>
      <c r="F5" s="4" t="str">
        <f>VLOOKUP(A5,HOP!A:C,3,0)</f>
        <v>2517425</v>
      </c>
      <c r="G5" s="4">
        <f t="shared" si="0"/>
        <v>0</v>
      </c>
      <c r="H5" s="4" t="str">
        <f t="shared" si="1"/>
        <v>，2517425</v>
      </c>
      <c r="I5" s="4" t="str">
        <f>VLOOKUP(A5,HOP!A:U,21,0)</f>
        <v>直连</v>
      </c>
    </row>
    <row r="6" s="4" customFormat="1" spans="1:9">
      <c r="A6" s="5">
        <v>17827558236</v>
      </c>
      <c r="B6" s="6">
        <v>44681</v>
      </c>
      <c r="C6" s="6">
        <v>44684</v>
      </c>
      <c r="D6" s="4">
        <v>224</v>
      </c>
      <c r="E6" s="4" t="str">
        <f>VLOOKUP(A6,HOP!A:L,12,0)</f>
        <v>224.00</v>
      </c>
      <c r="F6" s="4" t="str">
        <f>VLOOKUP(A6,HOP!A:C,3,0)</f>
        <v>2519439</v>
      </c>
      <c r="G6" s="4">
        <f t="shared" si="0"/>
        <v>0</v>
      </c>
      <c r="H6" s="4" t="str">
        <f t="shared" si="1"/>
        <v>，2519439</v>
      </c>
      <c r="I6" s="4" t="str">
        <f>VLOOKUP(A6,HOP!A:U,21,0)</f>
        <v>直连</v>
      </c>
    </row>
    <row r="7" s="4" customFormat="1" spans="1:9">
      <c r="A7" s="5">
        <v>17828037517</v>
      </c>
      <c r="B7" s="6">
        <v>44682</v>
      </c>
      <c r="C7" s="6">
        <v>44684</v>
      </c>
      <c r="D7" s="4">
        <v>736</v>
      </c>
      <c r="E7" s="4" t="str">
        <f>VLOOKUP(A7,HOP!A:L,12,0)</f>
        <v>736.00</v>
      </c>
      <c r="F7" s="4" t="str">
        <f>VLOOKUP(A7,HOP!A:C,3,0)</f>
        <v>2519586</v>
      </c>
      <c r="G7" s="4">
        <f t="shared" si="0"/>
        <v>0</v>
      </c>
      <c r="H7" s="4" t="str">
        <f t="shared" si="1"/>
        <v>，2519586</v>
      </c>
      <c r="I7" s="4" t="str">
        <f>VLOOKUP(A7,HOP!A:U,21,0)</f>
        <v>直连</v>
      </c>
    </row>
    <row r="8" s="4" customFormat="1" spans="1:9">
      <c r="A8" s="5">
        <v>17829416456</v>
      </c>
      <c r="B8" s="6">
        <v>44683</v>
      </c>
      <c r="C8" s="6">
        <v>44684</v>
      </c>
      <c r="D8" s="4">
        <v>67</v>
      </c>
      <c r="E8" s="4" t="str">
        <f>VLOOKUP(A8,HOP!A:L,12,0)</f>
        <v>67.00</v>
      </c>
      <c r="F8" s="4" t="str">
        <f>VLOOKUP(A8,HOP!A:C,3,0)</f>
        <v>2519968</v>
      </c>
      <c r="G8" s="4">
        <f t="shared" si="0"/>
        <v>0</v>
      </c>
      <c r="H8" s="4" t="str">
        <f t="shared" si="1"/>
        <v>，2519968</v>
      </c>
      <c r="I8" s="4" t="str">
        <f>VLOOKUP(A8,HOP!A:U,21,0)</f>
        <v>直连</v>
      </c>
    </row>
    <row r="9" s="4" customFormat="1" hidden="1" spans="1:9">
      <c r="A9" s="5">
        <v>17829790521</v>
      </c>
      <c r="B9" s="6">
        <v>44683</v>
      </c>
      <c r="C9" s="6">
        <v>44684</v>
      </c>
      <c r="D9" s="4">
        <v>0</v>
      </c>
      <c r="E9" s="4" t="str">
        <f>VLOOKUP(A9,HOP!A:L,12,0)</f>
        <v>0.00</v>
      </c>
      <c r="F9" s="4" t="str">
        <f>VLOOKUP(A9,HOP!A:C,3,0)</f>
        <v>2520071</v>
      </c>
      <c r="G9" s="4">
        <f t="shared" si="0"/>
        <v>0</v>
      </c>
      <c r="H9" s="4" t="str">
        <f t="shared" si="1"/>
        <v>，2520071</v>
      </c>
      <c r="I9" s="4" t="str">
        <f>VLOOKUP(A9,HOP!A:U,21,0)</f>
        <v>直连</v>
      </c>
    </row>
    <row r="10" s="4" customFormat="1" hidden="1" spans="1:9">
      <c r="A10" s="5">
        <v>17846581791</v>
      </c>
      <c r="B10" s="6">
        <v>44683</v>
      </c>
      <c r="C10" s="6">
        <v>44684</v>
      </c>
      <c r="D10" s="4">
        <v>0</v>
      </c>
      <c r="E10" s="4" t="str">
        <f>VLOOKUP(A10,HOP!A:L,12,0)</f>
        <v>0.00</v>
      </c>
      <c r="F10" s="4" t="str">
        <f>VLOOKUP(A10,HOP!A:C,3,0)</f>
        <v>2525022</v>
      </c>
      <c r="G10" s="4">
        <f t="shared" si="0"/>
        <v>0</v>
      </c>
      <c r="H10" s="4" t="str">
        <f t="shared" si="1"/>
        <v>，2525022</v>
      </c>
      <c r="I10" s="4" t="str">
        <f>VLOOKUP(A10,HOP!A:U,21,0)</f>
        <v>直连</v>
      </c>
    </row>
    <row r="11" s="4" customFormat="1" spans="1:9">
      <c r="A11" s="5">
        <v>17849260760</v>
      </c>
      <c r="B11" s="6">
        <v>44682</v>
      </c>
      <c r="C11" s="6">
        <v>44684</v>
      </c>
      <c r="D11" s="4">
        <v>732</v>
      </c>
      <c r="E11" s="4" t="str">
        <f>VLOOKUP(A11,HOP!A:L,12,0)</f>
        <v>732.00</v>
      </c>
      <c r="F11" s="4" t="str">
        <f>VLOOKUP(A11,HOP!A:C,3,0)</f>
        <v>2525300</v>
      </c>
      <c r="G11" s="4">
        <f t="shared" si="0"/>
        <v>0</v>
      </c>
      <c r="H11" s="4" t="str">
        <f t="shared" si="1"/>
        <v>，2525300</v>
      </c>
      <c r="I11" s="4" t="str">
        <f>VLOOKUP(A11,HOP!A:U,21,0)</f>
        <v>直连</v>
      </c>
    </row>
    <row r="12" s="4" customFormat="1" hidden="1" spans="1:9">
      <c r="A12" s="5">
        <v>17855779283</v>
      </c>
      <c r="B12" s="6">
        <v>44683</v>
      </c>
      <c r="C12" s="6">
        <v>44684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17857222290</v>
      </c>
      <c r="B13" s="6">
        <v>44683</v>
      </c>
      <c r="C13" s="6">
        <v>44684</v>
      </c>
      <c r="D13" s="4">
        <v>165</v>
      </c>
      <c r="E13" s="4" t="str">
        <f>VLOOKUP(A13,HOP!A:L,12,0)</f>
        <v>165.00</v>
      </c>
      <c r="F13" s="4" t="str">
        <f>VLOOKUP(A13,HOP!A:C,3,0)</f>
        <v>2527694</v>
      </c>
      <c r="G13" s="4">
        <f t="shared" si="0"/>
        <v>0</v>
      </c>
      <c r="H13" s="4" t="str">
        <f t="shared" si="1"/>
        <v>，2527694</v>
      </c>
      <c r="I13" s="4" t="str">
        <f>VLOOKUP(A13,HOP!A:U,21,0)</f>
        <v>直连</v>
      </c>
    </row>
    <row r="14" s="4" customFormat="1" hidden="1" spans="1:9">
      <c r="A14" s="5">
        <v>17858377825</v>
      </c>
      <c r="B14" s="6">
        <v>44683</v>
      </c>
      <c r="C14" s="6">
        <v>44684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17864636844</v>
      </c>
      <c r="B15" s="6">
        <v>44680</v>
      </c>
      <c r="C15" s="6">
        <v>44684</v>
      </c>
      <c r="D15" s="4">
        <v>1048</v>
      </c>
      <c r="E15" s="4" t="str">
        <f>VLOOKUP(A15,HOP!A:L,12,0)</f>
        <v>1048.00</v>
      </c>
      <c r="F15" s="4" t="str">
        <f>VLOOKUP(A15,HOP!A:C,3,0)</f>
        <v>2529441</v>
      </c>
      <c r="G15" s="4">
        <f t="shared" si="0"/>
        <v>0</v>
      </c>
      <c r="H15" s="4" t="str">
        <f t="shared" si="1"/>
        <v>，2529441</v>
      </c>
      <c r="I15" s="4" t="str">
        <f>VLOOKUP(A15,HOP!A:U,21,0)</f>
        <v>直连</v>
      </c>
    </row>
    <row r="16" s="4" customFormat="1" spans="1:9">
      <c r="A16" s="5">
        <v>17869870421</v>
      </c>
      <c r="B16" s="6">
        <v>44683</v>
      </c>
      <c r="C16" s="6">
        <v>44684</v>
      </c>
      <c r="D16" s="4">
        <v>41</v>
      </c>
      <c r="E16" s="4" t="str">
        <f>VLOOKUP(A16,HOP!A:L,12,0)</f>
        <v>41.00</v>
      </c>
      <c r="F16" s="4" t="str">
        <f>VLOOKUP(A16,HOP!A:C,3,0)</f>
        <v>2530719</v>
      </c>
      <c r="G16" s="4">
        <f t="shared" si="0"/>
        <v>0</v>
      </c>
      <c r="H16" s="4" t="str">
        <f t="shared" si="1"/>
        <v>，2530719</v>
      </c>
      <c r="I16" s="4" t="str">
        <f>VLOOKUP(A16,HOP!A:U,21,0)</f>
        <v>直连</v>
      </c>
    </row>
    <row r="17" s="4" customFormat="1" spans="1:9">
      <c r="A17" s="5">
        <v>17871444388</v>
      </c>
      <c r="B17" s="6">
        <v>44683</v>
      </c>
      <c r="C17" s="6">
        <v>44684</v>
      </c>
      <c r="D17" s="4">
        <v>129</v>
      </c>
      <c r="E17" s="4" t="str">
        <f>VLOOKUP(A17,HOP!A:L,12,0)</f>
        <v>129.00</v>
      </c>
      <c r="F17" s="4" t="str">
        <f>VLOOKUP(A17,HOP!A:C,3,0)</f>
        <v>2531305</v>
      </c>
      <c r="G17" s="4">
        <f t="shared" si="0"/>
        <v>0</v>
      </c>
      <c r="H17" s="4" t="str">
        <f t="shared" si="1"/>
        <v>，2531305</v>
      </c>
      <c r="I17" s="4" t="str">
        <f>VLOOKUP(A17,HOP!A:U,21,0)</f>
        <v>直连</v>
      </c>
    </row>
    <row r="18" s="4" customFormat="1" spans="1:9">
      <c r="A18" s="5">
        <v>17871990178</v>
      </c>
      <c r="B18" s="6">
        <v>44681</v>
      </c>
      <c r="C18" s="6">
        <v>44684</v>
      </c>
      <c r="D18" s="4">
        <v>393</v>
      </c>
      <c r="E18" s="4" t="str">
        <f>VLOOKUP(A18,HOP!A:L,12,0)</f>
        <v>393.00</v>
      </c>
      <c r="F18" s="4" t="str">
        <f>VLOOKUP(A18,HOP!A:C,3,0)</f>
        <v>2531524</v>
      </c>
      <c r="G18" s="4">
        <f t="shared" si="0"/>
        <v>0</v>
      </c>
      <c r="H18" s="4" t="str">
        <f t="shared" si="1"/>
        <v>，2531524</v>
      </c>
      <c r="I18" s="4" t="str">
        <f>VLOOKUP(A18,HOP!A:U,21,0)</f>
        <v>直连</v>
      </c>
    </row>
    <row r="19" s="4" customFormat="1" spans="1:9">
      <c r="A19" s="5">
        <v>17876256029</v>
      </c>
      <c r="B19" s="6">
        <v>44682</v>
      </c>
      <c r="C19" s="6">
        <v>44684</v>
      </c>
      <c r="D19" s="4">
        <v>98</v>
      </c>
      <c r="E19" s="4" t="str">
        <f>VLOOKUP(A19,HOP!A:L,12,0)</f>
        <v>98.00</v>
      </c>
      <c r="F19" s="4" t="str">
        <f>VLOOKUP(A19,HOP!A:C,3,0)</f>
        <v>2532385</v>
      </c>
      <c r="G19" s="4">
        <f t="shared" si="0"/>
        <v>0</v>
      </c>
      <c r="H19" s="4" t="str">
        <f t="shared" si="1"/>
        <v>，2532385</v>
      </c>
      <c r="I19" s="4" t="str">
        <f>VLOOKUP(A19,HOP!A:U,21,0)</f>
        <v>直连</v>
      </c>
    </row>
    <row r="20" s="4" customFormat="1" spans="1:9">
      <c r="A20" s="5">
        <v>17878264237</v>
      </c>
      <c r="B20" s="6">
        <v>44683</v>
      </c>
      <c r="C20" s="6">
        <v>44684</v>
      </c>
      <c r="D20" s="4">
        <v>48</v>
      </c>
      <c r="E20" s="4" t="str">
        <f>VLOOKUP(A20,HOP!A:L,12,0)</f>
        <v>48.00</v>
      </c>
      <c r="F20" s="4" t="str">
        <f>VLOOKUP(A20,HOP!A:C,3,0)</f>
        <v>2533075</v>
      </c>
      <c r="G20" s="4">
        <f t="shared" si="0"/>
        <v>0</v>
      </c>
      <c r="H20" s="4" t="str">
        <f t="shared" si="1"/>
        <v>，2533075</v>
      </c>
      <c r="I20" s="4" t="str">
        <f>VLOOKUP(A20,HOP!A:U,21,0)</f>
        <v>直连</v>
      </c>
    </row>
    <row r="21" s="4" customFormat="1" spans="1:9">
      <c r="A21" s="5">
        <v>17878455500</v>
      </c>
      <c r="B21" s="6">
        <v>44683</v>
      </c>
      <c r="C21" s="6">
        <v>44684</v>
      </c>
      <c r="D21" s="4">
        <v>291</v>
      </c>
      <c r="E21" s="4" t="str">
        <f>VLOOKUP(A21,HOP!A:L,12,0)</f>
        <v>291.00</v>
      </c>
      <c r="F21" s="4" t="str">
        <f>VLOOKUP(A21,HOP!A:C,3,0)</f>
        <v>2533237</v>
      </c>
      <c r="G21" s="4">
        <f t="shared" si="0"/>
        <v>0</v>
      </c>
      <c r="H21" s="4" t="str">
        <f t="shared" si="1"/>
        <v>，2533237</v>
      </c>
      <c r="I21" s="4" t="str">
        <f>VLOOKUP(A21,HOP!A:U,21,0)</f>
        <v>直连</v>
      </c>
    </row>
    <row r="22" s="4" customFormat="1" spans="1:9">
      <c r="A22" s="5">
        <v>17882134273</v>
      </c>
      <c r="B22" s="6">
        <v>44683</v>
      </c>
      <c r="C22" s="6">
        <v>44684</v>
      </c>
      <c r="D22" s="4">
        <v>36</v>
      </c>
      <c r="E22" s="4" t="str">
        <f>VLOOKUP(A22,HOP!A:L,12,0)</f>
        <v>36.00</v>
      </c>
      <c r="F22" s="4" t="str">
        <f>VLOOKUP(A22,HOP!A:C,3,0)</f>
        <v>2533869</v>
      </c>
      <c r="G22" s="4">
        <f t="shared" si="0"/>
        <v>0</v>
      </c>
      <c r="H22" s="4" t="str">
        <f t="shared" si="1"/>
        <v>，2533869</v>
      </c>
      <c r="I22" s="4" t="str">
        <f>VLOOKUP(A22,HOP!A:U,21,0)</f>
        <v>直连</v>
      </c>
    </row>
    <row r="23" s="4" customFormat="1" spans="1:9">
      <c r="A23" s="5">
        <v>17882205089</v>
      </c>
      <c r="B23" s="6">
        <v>44683</v>
      </c>
      <c r="C23" s="6">
        <v>44684</v>
      </c>
      <c r="D23" s="4">
        <v>48</v>
      </c>
      <c r="E23" s="4" t="str">
        <f>VLOOKUP(A23,HOP!A:L,12,0)</f>
        <v>48.00</v>
      </c>
      <c r="F23" s="4" t="str">
        <f>VLOOKUP(A23,HOP!A:C,3,0)</f>
        <v>2533890</v>
      </c>
      <c r="G23" s="4">
        <f t="shared" si="0"/>
        <v>0</v>
      </c>
      <c r="H23" s="4" t="str">
        <f t="shared" si="1"/>
        <v>，2533890</v>
      </c>
      <c r="I23" s="4" t="str">
        <f>VLOOKUP(A23,HOP!A:U,21,0)</f>
        <v>直连</v>
      </c>
    </row>
    <row r="24" s="4" customFormat="1" spans="1:9">
      <c r="A24" s="5">
        <v>17882729007</v>
      </c>
      <c r="B24" s="6">
        <v>44683</v>
      </c>
      <c r="C24" s="6">
        <v>44684</v>
      </c>
      <c r="D24" s="4">
        <v>59</v>
      </c>
      <c r="E24" s="4" t="str">
        <f>VLOOKUP(A24,HOP!A:L,12,0)</f>
        <v>59.00</v>
      </c>
      <c r="F24" s="4" t="str">
        <f>VLOOKUP(A24,HOP!A:C,3,0)</f>
        <v>2534144</v>
      </c>
      <c r="G24" s="4">
        <f t="shared" si="0"/>
        <v>0</v>
      </c>
      <c r="H24" s="4" t="str">
        <f t="shared" si="1"/>
        <v>，2534144</v>
      </c>
      <c r="I24" s="4" t="str">
        <f>VLOOKUP(A24,HOP!A:U,21,0)</f>
        <v>直连</v>
      </c>
    </row>
    <row r="25" s="4" customFormat="1" hidden="1" spans="1:9">
      <c r="A25" s="5">
        <v>17883421986</v>
      </c>
      <c r="B25" s="6">
        <v>44683</v>
      </c>
      <c r="C25" s="6">
        <v>44684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7" spans="4:4">
      <c r="D27" s="4">
        <f>SUM(D2:D26)</f>
        <v>4637</v>
      </c>
    </row>
    <row r="32" spans="1:1">
      <c r="A32" s="4" t="s">
        <v>152</v>
      </c>
    </row>
    <row r="33" spans="1:1">
      <c r="A33" s="4" t="s">
        <v>153</v>
      </c>
    </row>
    <row r="34" spans="1:1">
      <c r="A34" s="4" t="s">
        <v>154</v>
      </c>
    </row>
  </sheetData>
  <autoFilter ref="A1:X25">
    <filterColumn colId="3">
      <filters>
        <filter val="291"/>
        <filter val="393"/>
        <filter val="98"/>
        <filter val="59"/>
        <filter val="60"/>
        <filter val="224"/>
        <filter val="165"/>
        <filter val="67"/>
        <filter val="129"/>
        <filter val="732"/>
        <filter val="36"/>
        <filter val="76"/>
        <filter val="736"/>
        <filter val="41"/>
        <filter val="386"/>
        <filter val="48"/>
        <filter val="1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E38" sqref="E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3">
        <v>17882729007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173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</row>
    <row r="3" s="1" customFormat="1" spans="1:21">
      <c r="A3" s="3">
        <v>17882205089</v>
      </c>
      <c r="B3" s="1" t="s">
        <v>173</v>
      </c>
      <c r="C3" s="1" t="s">
        <v>189</v>
      </c>
      <c r="D3" s="1" t="s">
        <v>190</v>
      </c>
      <c r="E3" s="1" t="s">
        <v>191</v>
      </c>
      <c r="F3" s="1" t="s">
        <v>173</v>
      </c>
      <c r="G3" s="1" t="s">
        <v>177</v>
      </c>
      <c r="H3" s="1" t="s">
        <v>178</v>
      </c>
      <c r="I3" s="1" t="s">
        <v>192</v>
      </c>
      <c r="J3" s="1" t="s">
        <v>30</v>
      </c>
      <c r="K3" s="1" t="s">
        <v>193</v>
      </c>
      <c r="L3" s="1" t="s">
        <v>193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194</v>
      </c>
      <c r="S3" s="1" t="s">
        <v>186</v>
      </c>
      <c r="T3" s="1" t="s">
        <v>187</v>
      </c>
      <c r="U3" s="1" t="s">
        <v>188</v>
      </c>
    </row>
    <row r="4" s="1" customFormat="1" spans="1:21">
      <c r="A4" s="3">
        <v>17882134273</v>
      </c>
      <c r="B4" s="1" t="s">
        <v>173</v>
      </c>
      <c r="C4" s="1" t="s">
        <v>195</v>
      </c>
      <c r="D4" s="1" t="s">
        <v>196</v>
      </c>
      <c r="E4" s="1" t="s">
        <v>197</v>
      </c>
      <c r="F4" s="1" t="s">
        <v>173</v>
      </c>
      <c r="G4" s="1" t="s">
        <v>177</v>
      </c>
      <c r="H4" s="1" t="s">
        <v>178</v>
      </c>
      <c r="I4" s="1" t="s">
        <v>198</v>
      </c>
      <c r="J4" s="1" t="s">
        <v>30</v>
      </c>
      <c r="K4" s="1" t="s">
        <v>199</v>
      </c>
      <c r="L4" s="1" t="s">
        <v>199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200</v>
      </c>
      <c r="S4" s="1" t="s">
        <v>186</v>
      </c>
      <c r="T4" s="1" t="s">
        <v>187</v>
      </c>
      <c r="U4" s="1" t="s">
        <v>188</v>
      </c>
    </row>
    <row r="5" s="1" customFormat="1" spans="1:21">
      <c r="A5" s="3">
        <v>17878455500</v>
      </c>
      <c r="B5" s="1" t="s">
        <v>173</v>
      </c>
      <c r="C5" s="1" t="s">
        <v>201</v>
      </c>
      <c r="D5" s="1" t="s">
        <v>202</v>
      </c>
      <c r="E5" s="1" t="s">
        <v>203</v>
      </c>
      <c r="F5" s="1" t="s">
        <v>173</v>
      </c>
      <c r="G5" s="1" t="s">
        <v>177</v>
      </c>
      <c r="H5" s="1" t="s">
        <v>178</v>
      </c>
      <c r="I5" s="1" t="s">
        <v>204</v>
      </c>
      <c r="J5" s="1" t="s">
        <v>30</v>
      </c>
      <c r="K5" s="1" t="s">
        <v>205</v>
      </c>
      <c r="L5" s="1" t="s">
        <v>205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206</v>
      </c>
      <c r="S5" s="1" t="s">
        <v>186</v>
      </c>
      <c r="T5" s="1" t="s">
        <v>187</v>
      </c>
      <c r="U5" s="1" t="s">
        <v>188</v>
      </c>
    </row>
    <row r="6" s="1" customFormat="1" spans="1:21">
      <c r="A6" s="3">
        <v>17878264237</v>
      </c>
      <c r="B6" s="1" t="s">
        <v>173</v>
      </c>
      <c r="C6" s="1" t="s">
        <v>207</v>
      </c>
      <c r="D6" s="1" t="s">
        <v>208</v>
      </c>
      <c r="E6" s="1" t="s">
        <v>209</v>
      </c>
      <c r="F6" s="1" t="s">
        <v>173</v>
      </c>
      <c r="G6" s="1" t="s">
        <v>177</v>
      </c>
      <c r="H6" s="1" t="s">
        <v>178</v>
      </c>
      <c r="I6" s="1" t="s">
        <v>192</v>
      </c>
      <c r="J6" s="1" t="s">
        <v>30</v>
      </c>
      <c r="K6" s="1" t="s">
        <v>193</v>
      </c>
      <c r="L6" s="1" t="s">
        <v>193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210</v>
      </c>
      <c r="S6" s="1" t="s">
        <v>186</v>
      </c>
      <c r="T6" s="1" t="s">
        <v>187</v>
      </c>
      <c r="U6" s="1" t="s">
        <v>188</v>
      </c>
    </row>
    <row r="7" s="1" customFormat="1" spans="1:21">
      <c r="A7" s="3">
        <v>17876256029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211</v>
      </c>
      <c r="G7" s="1" t="s">
        <v>177</v>
      </c>
      <c r="H7" s="1" t="s">
        <v>178</v>
      </c>
      <c r="I7" s="1" t="s">
        <v>215</v>
      </c>
      <c r="J7" s="1" t="s">
        <v>30</v>
      </c>
      <c r="K7" s="1" t="s">
        <v>216</v>
      </c>
      <c r="L7" s="1" t="s">
        <v>216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217</v>
      </c>
      <c r="S7" s="1" t="s">
        <v>186</v>
      </c>
      <c r="T7" s="1" t="s">
        <v>187</v>
      </c>
      <c r="U7" s="1" t="s">
        <v>188</v>
      </c>
    </row>
    <row r="8" s="1" customFormat="1" spans="1:21">
      <c r="A8" s="3">
        <v>17871990178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218</v>
      </c>
      <c r="G8" s="1" t="s">
        <v>177</v>
      </c>
      <c r="H8" s="1" t="s">
        <v>178</v>
      </c>
      <c r="I8" s="1" t="s">
        <v>222</v>
      </c>
      <c r="J8" s="1" t="s">
        <v>30</v>
      </c>
      <c r="K8" s="1" t="s">
        <v>223</v>
      </c>
      <c r="L8" s="1" t="s">
        <v>223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224</v>
      </c>
      <c r="S8" s="1" t="s">
        <v>186</v>
      </c>
      <c r="T8" s="1" t="s">
        <v>187</v>
      </c>
      <c r="U8" s="1" t="s">
        <v>188</v>
      </c>
    </row>
    <row r="9" s="1" customFormat="1" spans="1:21">
      <c r="A9" s="3">
        <v>17871444388</v>
      </c>
      <c r="B9" s="1" t="s">
        <v>218</v>
      </c>
      <c r="C9" s="1" t="s">
        <v>225</v>
      </c>
      <c r="D9" s="1" t="s">
        <v>226</v>
      </c>
      <c r="E9" s="1" t="s">
        <v>227</v>
      </c>
      <c r="F9" s="1" t="s">
        <v>173</v>
      </c>
      <c r="G9" s="1" t="s">
        <v>177</v>
      </c>
      <c r="H9" s="1" t="s">
        <v>178</v>
      </c>
      <c r="I9" s="1" t="s">
        <v>228</v>
      </c>
      <c r="J9" s="1" t="s">
        <v>30</v>
      </c>
      <c r="K9" s="1" t="s">
        <v>229</v>
      </c>
      <c r="L9" s="1" t="s">
        <v>229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230</v>
      </c>
      <c r="S9" s="1" t="s">
        <v>186</v>
      </c>
      <c r="T9" s="1" t="s">
        <v>187</v>
      </c>
      <c r="U9" s="1" t="s">
        <v>188</v>
      </c>
    </row>
    <row r="10" s="1" customFormat="1" spans="1:21">
      <c r="A10" s="3">
        <v>17869870421</v>
      </c>
      <c r="B10" s="1" t="s">
        <v>218</v>
      </c>
      <c r="C10" s="1" t="s">
        <v>231</v>
      </c>
      <c r="D10" s="1" t="s">
        <v>232</v>
      </c>
      <c r="E10" s="1" t="s">
        <v>233</v>
      </c>
      <c r="F10" s="1" t="s">
        <v>173</v>
      </c>
      <c r="G10" s="1" t="s">
        <v>177</v>
      </c>
      <c r="H10" s="1" t="s">
        <v>178</v>
      </c>
      <c r="I10" s="1" t="s">
        <v>234</v>
      </c>
      <c r="J10" s="1" t="s">
        <v>30</v>
      </c>
      <c r="K10" s="1" t="s">
        <v>235</v>
      </c>
      <c r="L10" s="1" t="s">
        <v>235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236</v>
      </c>
      <c r="S10" s="1" t="s">
        <v>186</v>
      </c>
      <c r="T10" s="1" t="s">
        <v>187</v>
      </c>
      <c r="U10" s="1" t="s">
        <v>188</v>
      </c>
    </row>
    <row r="11" s="1" customFormat="1" spans="1:21">
      <c r="A11" s="3">
        <v>17864636844</v>
      </c>
      <c r="B11" s="1" t="s">
        <v>237</v>
      </c>
      <c r="C11" s="1" t="s">
        <v>238</v>
      </c>
      <c r="D11" s="1" t="s">
        <v>239</v>
      </c>
      <c r="E11" s="1" t="s">
        <v>240</v>
      </c>
      <c r="F11" s="1" t="s">
        <v>237</v>
      </c>
      <c r="G11" s="1" t="s">
        <v>177</v>
      </c>
      <c r="H11" s="1" t="s">
        <v>178</v>
      </c>
      <c r="I11" s="1" t="s">
        <v>241</v>
      </c>
      <c r="J11" s="1" t="s">
        <v>30</v>
      </c>
      <c r="K11" s="1" t="s">
        <v>242</v>
      </c>
      <c r="L11" s="1" t="s">
        <v>242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243</v>
      </c>
      <c r="S11" s="1" t="s">
        <v>186</v>
      </c>
      <c r="T11" s="1" t="s">
        <v>187</v>
      </c>
      <c r="U11" s="1" t="s">
        <v>188</v>
      </c>
    </row>
    <row r="12" s="1" customFormat="1" spans="1:21">
      <c r="A12" s="3">
        <v>17857222290</v>
      </c>
      <c r="B12" s="1" t="s">
        <v>244</v>
      </c>
      <c r="C12" s="1" t="s">
        <v>245</v>
      </c>
      <c r="D12" s="1" t="s">
        <v>246</v>
      </c>
      <c r="E12" s="1" t="s">
        <v>247</v>
      </c>
      <c r="F12" s="1" t="s">
        <v>173</v>
      </c>
      <c r="G12" s="1" t="s">
        <v>177</v>
      </c>
      <c r="H12" s="1" t="s">
        <v>178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250</v>
      </c>
      <c r="S12" s="1" t="s">
        <v>186</v>
      </c>
      <c r="T12" s="1" t="s">
        <v>187</v>
      </c>
      <c r="U12" s="1" t="s">
        <v>188</v>
      </c>
    </row>
    <row r="13" s="1" customFormat="1" spans="1:21">
      <c r="A13" s="3">
        <v>17849260760</v>
      </c>
      <c r="B13" s="1" t="s">
        <v>251</v>
      </c>
      <c r="C13" s="1" t="s">
        <v>252</v>
      </c>
      <c r="D13" s="1" t="s">
        <v>253</v>
      </c>
      <c r="E13" s="1" t="s">
        <v>254</v>
      </c>
      <c r="F13" s="1" t="s">
        <v>211</v>
      </c>
      <c r="G13" s="1" t="s">
        <v>177</v>
      </c>
      <c r="H13" s="1" t="s">
        <v>178</v>
      </c>
      <c r="I13" s="1" t="s">
        <v>255</v>
      </c>
      <c r="J13" s="1" t="s">
        <v>30</v>
      </c>
      <c r="K13" s="1" t="s">
        <v>256</v>
      </c>
      <c r="L13" s="1" t="s">
        <v>256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257</v>
      </c>
      <c r="S13" s="1" t="s">
        <v>186</v>
      </c>
      <c r="T13" s="1" t="s">
        <v>187</v>
      </c>
      <c r="U13" s="1" t="s">
        <v>188</v>
      </c>
    </row>
    <row r="14" s="1" customFormat="1" spans="1:21">
      <c r="A14" s="3">
        <v>17846581791</v>
      </c>
      <c r="B14" s="1" t="s">
        <v>251</v>
      </c>
      <c r="C14" s="1" t="s">
        <v>258</v>
      </c>
      <c r="D14" s="1" t="s">
        <v>259</v>
      </c>
      <c r="E14" s="1" t="s">
        <v>260</v>
      </c>
      <c r="F14" s="1" t="s">
        <v>173</v>
      </c>
      <c r="G14" s="1" t="s">
        <v>177</v>
      </c>
      <c r="H14" s="1" t="s">
        <v>178</v>
      </c>
      <c r="I14" s="1" t="s">
        <v>261</v>
      </c>
      <c r="J14" s="1" t="s">
        <v>30</v>
      </c>
      <c r="K14" s="1" t="s">
        <v>262</v>
      </c>
      <c r="L14" s="1" t="s">
        <v>182</v>
      </c>
      <c r="M14" s="1" t="s">
        <v>263</v>
      </c>
      <c r="N14" s="1" t="s">
        <v>264</v>
      </c>
      <c r="O14" s="1" t="s">
        <v>182</v>
      </c>
      <c r="P14" s="1" t="s">
        <v>183</v>
      </c>
      <c r="Q14" s="1" t="s">
        <v>184</v>
      </c>
      <c r="R14" s="1" t="s">
        <v>265</v>
      </c>
      <c r="S14" s="1" t="s">
        <v>186</v>
      </c>
      <c r="T14" s="1" t="s">
        <v>187</v>
      </c>
      <c r="U14" s="1" t="s">
        <v>188</v>
      </c>
    </row>
    <row r="15" s="1" customFormat="1" spans="1:21">
      <c r="A15" s="3">
        <v>17829790521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173</v>
      </c>
      <c r="G15" s="1" t="s">
        <v>177</v>
      </c>
      <c r="H15" s="1" t="s">
        <v>178</v>
      </c>
      <c r="I15" s="1" t="s">
        <v>270</v>
      </c>
      <c r="J15" s="1" t="s">
        <v>30</v>
      </c>
      <c r="K15" s="1" t="s">
        <v>271</v>
      </c>
      <c r="L15" s="1" t="s">
        <v>182</v>
      </c>
      <c r="M15" s="1" t="s">
        <v>272</v>
      </c>
      <c r="N15" s="1" t="s">
        <v>273</v>
      </c>
      <c r="O15" s="1" t="s">
        <v>182</v>
      </c>
      <c r="P15" s="1" t="s">
        <v>183</v>
      </c>
      <c r="Q15" s="1" t="s">
        <v>184</v>
      </c>
      <c r="R15" s="1" t="s">
        <v>274</v>
      </c>
      <c r="S15" s="1" t="s">
        <v>186</v>
      </c>
      <c r="T15" s="1" t="s">
        <v>187</v>
      </c>
      <c r="U15" s="1" t="s">
        <v>188</v>
      </c>
    </row>
    <row r="16" s="1" customFormat="1" spans="1:21">
      <c r="A16" s="3">
        <v>17829416456</v>
      </c>
      <c r="B16" s="1" t="s">
        <v>275</v>
      </c>
      <c r="C16" s="1" t="s">
        <v>276</v>
      </c>
      <c r="D16" s="1" t="s">
        <v>277</v>
      </c>
      <c r="E16" s="1" t="s">
        <v>278</v>
      </c>
      <c r="F16" s="1" t="s">
        <v>173</v>
      </c>
      <c r="G16" s="1" t="s">
        <v>177</v>
      </c>
      <c r="H16" s="1" t="s">
        <v>178</v>
      </c>
      <c r="I16" s="1" t="s">
        <v>279</v>
      </c>
      <c r="J16" s="1" t="s">
        <v>30</v>
      </c>
      <c r="K16" s="1" t="s">
        <v>280</v>
      </c>
      <c r="L16" s="1" t="s">
        <v>280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281</v>
      </c>
      <c r="S16" s="1" t="s">
        <v>186</v>
      </c>
      <c r="T16" s="1" t="s">
        <v>187</v>
      </c>
      <c r="U16" s="1" t="s">
        <v>188</v>
      </c>
    </row>
    <row r="17" s="1" customFormat="1" spans="1:21">
      <c r="A17" s="3">
        <v>17828037517</v>
      </c>
      <c r="B17" s="1" t="s">
        <v>275</v>
      </c>
      <c r="C17" s="1" t="s">
        <v>282</v>
      </c>
      <c r="D17" s="1" t="s">
        <v>283</v>
      </c>
      <c r="E17" s="1" t="s">
        <v>284</v>
      </c>
      <c r="F17" s="1" t="s">
        <v>211</v>
      </c>
      <c r="G17" s="1" t="s">
        <v>177</v>
      </c>
      <c r="H17" s="1" t="s">
        <v>178</v>
      </c>
      <c r="I17" s="1" t="s">
        <v>285</v>
      </c>
      <c r="J17" s="1" t="s">
        <v>30</v>
      </c>
      <c r="K17" s="1" t="s">
        <v>286</v>
      </c>
      <c r="L17" s="1" t="s">
        <v>286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287</v>
      </c>
      <c r="S17" s="1" t="s">
        <v>186</v>
      </c>
      <c r="T17" s="1" t="s">
        <v>187</v>
      </c>
      <c r="U17" s="1" t="s">
        <v>188</v>
      </c>
    </row>
    <row r="18" s="1" customFormat="1" spans="1:21">
      <c r="A18" s="3">
        <v>17827558236</v>
      </c>
      <c r="B18" s="1" t="s">
        <v>275</v>
      </c>
      <c r="C18" s="1" t="s">
        <v>288</v>
      </c>
      <c r="D18" s="1" t="s">
        <v>289</v>
      </c>
      <c r="E18" s="1" t="s">
        <v>290</v>
      </c>
      <c r="F18" s="1" t="s">
        <v>218</v>
      </c>
      <c r="G18" s="1" t="s">
        <v>177</v>
      </c>
      <c r="H18" s="1" t="s">
        <v>178</v>
      </c>
      <c r="I18" s="1" t="s">
        <v>291</v>
      </c>
      <c r="J18" s="1" t="s">
        <v>30</v>
      </c>
      <c r="K18" s="1" t="s">
        <v>292</v>
      </c>
      <c r="L18" s="1" t="s">
        <v>292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293</v>
      </c>
      <c r="S18" s="1" t="s">
        <v>186</v>
      </c>
      <c r="T18" s="1" t="s">
        <v>187</v>
      </c>
      <c r="U18" s="1" t="s">
        <v>188</v>
      </c>
    </row>
    <row r="19" s="1" customFormat="1" spans="1:21">
      <c r="A19" s="3">
        <v>17819780483</v>
      </c>
      <c r="B19" s="1" t="s">
        <v>294</v>
      </c>
      <c r="C19" s="1" t="s">
        <v>295</v>
      </c>
      <c r="D19" s="1" t="s">
        <v>277</v>
      </c>
      <c r="E19" s="1" t="s">
        <v>296</v>
      </c>
      <c r="F19" s="1" t="s">
        <v>173</v>
      </c>
      <c r="G19" s="1" t="s">
        <v>177</v>
      </c>
      <c r="H19" s="1" t="s">
        <v>178</v>
      </c>
      <c r="I19" s="1" t="s">
        <v>297</v>
      </c>
      <c r="J19" s="1" t="s">
        <v>30</v>
      </c>
      <c r="K19" s="1" t="s">
        <v>298</v>
      </c>
      <c r="L19" s="1" t="s">
        <v>298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299</v>
      </c>
      <c r="S19" s="1" t="s">
        <v>186</v>
      </c>
      <c r="T19" s="1" t="s">
        <v>187</v>
      </c>
      <c r="U19" s="1" t="s">
        <v>188</v>
      </c>
    </row>
    <row r="20" s="1" customFormat="1" spans="1:21">
      <c r="A20" s="3">
        <v>17814650786</v>
      </c>
      <c r="B20" s="1" t="s">
        <v>300</v>
      </c>
      <c r="C20" s="1" t="s">
        <v>301</v>
      </c>
      <c r="D20" s="1" t="s">
        <v>302</v>
      </c>
      <c r="E20" s="1" t="s">
        <v>303</v>
      </c>
      <c r="F20" s="1" t="s">
        <v>173</v>
      </c>
      <c r="G20" s="1" t="s">
        <v>177</v>
      </c>
      <c r="H20" s="1" t="s">
        <v>178</v>
      </c>
      <c r="I20" s="1" t="s">
        <v>304</v>
      </c>
      <c r="J20" s="1" t="s">
        <v>30</v>
      </c>
      <c r="K20" s="1" t="s">
        <v>305</v>
      </c>
      <c r="L20" s="1" t="s">
        <v>305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306</v>
      </c>
      <c r="S20" s="1" t="s">
        <v>186</v>
      </c>
      <c r="T20" s="1" t="s">
        <v>187</v>
      </c>
      <c r="U20" s="1" t="s">
        <v>188</v>
      </c>
    </row>
    <row r="21" s="1" customFormat="1" spans="1:21">
      <c r="A21" s="3">
        <v>17751447743</v>
      </c>
      <c r="B21" s="1" t="s">
        <v>307</v>
      </c>
      <c r="C21" s="1" t="s">
        <v>308</v>
      </c>
      <c r="D21" s="1" t="s">
        <v>309</v>
      </c>
      <c r="E21" s="1" t="s">
        <v>310</v>
      </c>
      <c r="F21" s="1" t="s">
        <v>218</v>
      </c>
      <c r="G21" s="1" t="s">
        <v>177</v>
      </c>
      <c r="H21" s="1" t="s">
        <v>178</v>
      </c>
      <c r="I21" s="1" t="s">
        <v>311</v>
      </c>
      <c r="J21" s="1" t="s">
        <v>30</v>
      </c>
      <c r="K21" s="1" t="s">
        <v>312</v>
      </c>
      <c r="L21" s="1" t="s">
        <v>182</v>
      </c>
      <c r="M21" s="1" t="s">
        <v>313</v>
      </c>
      <c r="N21" s="1" t="s">
        <v>314</v>
      </c>
      <c r="O21" s="1" t="s">
        <v>182</v>
      </c>
      <c r="P21" s="1" t="s">
        <v>183</v>
      </c>
      <c r="Q21" s="1" t="s">
        <v>184</v>
      </c>
      <c r="R21" s="1" t="s">
        <v>315</v>
      </c>
      <c r="S21" s="1" t="s">
        <v>186</v>
      </c>
      <c r="T21" s="1" t="s">
        <v>187</v>
      </c>
      <c r="U21" s="1" t="s">
        <v>188</v>
      </c>
    </row>
    <row r="22" s="1" customFormat="1" spans="1:21">
      <c r="A22" s="3">
        <v>17272113692</v>
      </c>
      <c r="B22" s="1" t="s">
        <v>316</v>
      </c>
      <c r="C22" s="1" t="s">
        <v>317</v>
      </c>
      <c r="D22" s="1" t="s">
        <v>318</v>
      </c>
      <c r="E22" s="1" t="s">
        <v>319</v>
      </c>
      <c r="F22" s="1" t="s">
        <v>211</v>
      </c>
      <c r="G22" s="1" t="s">
        <v>177</v>
      </c>
      <c r="H22" s="1" t="s">
        <v>178</v>
      </c>
      <c r="I22" s="1" t="s">
        <v>320</v>
      </c>
      <c r="J22" s="1" t="s">
        <v>30</v>
      </c>
      <c r="K22" s="1" t="s">
        <v>321</v>
      </c>
      <c r="L22" s="1" t="s">
        <v>321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322</v>
      </c>
      <c r="S22" s="1" t="s">
        <v>186</v>
      </c>
      <c r="T22" s="1" t="s">
        <v>187</v>
      </c>
      <c r="U22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2022-05-06T01:28:33Z</dcterms:created>
  <dcterms:modified xsi:type="dcterms:W3CDTF">2022-05-06T01:44:50Z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62357527BC9E46EDA504A8C803B941F8</vt:lpwstr>
  </property>
  <property fmtid="{D5CDD505-2E9C-101B-9397-08002B2CF9AE}" pid="3" name="KSOProductBuildVer">
    <vt:lpwstr>2052-11.1.0.11636</vt:lpwstr>
  </property>
</Properties>
</file>