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<sst xmlns="http://schemas.openxmlformats.org/spreadsheetml/2006/main" count="182" uniqueCount="99">
  <si>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</si>
  <si>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</si>
  <si>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</si>
  <si>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</si>
  <si>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</si>
  <si>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</si>
  <si>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</si>
  <si>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</si>
  <si>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</si>
  <si>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</si>
  <si>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</si>
  <si>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</si>
  <si>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</si>
  <si>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</si>
  <si>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</si>
  <si>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</si>
  <si>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</si>
  <si>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</si>
  <si>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</si>
  <si>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</si>
  <si>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</si>
  <si>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</si>
  <si>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</si>
  <si>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</si>
  <si>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</si>
  <si>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17852020389	</t>
  </si>
  <si>
    <t>Ctrip</t>
  </si>
  <si>
    <t>正常</t>
  </si>
  <si>
    <t>[颍上]宜尚酒店(颍上高铁站五洲万汇广场店)(71584855)</t>
  </si>
  <si>
    <t>高级大床房&lt;双人入住&gt;&lt;内宾&gt;&lt;预付&gt;&lt;双早&gt;</t>
  </si>
  <si>
    <t>CNY</t>
  </si>
  <si>
    <t>郭守雷</t>
  </si>
  <si>
    <t>CA11323220507CNY</t>
  </si>
  <si>
    <t>未提现</t>
  </si>
  <si>
    <t>携程开票</t>
  </si>
  <si>
    <t xml:space="preserve">	</t>
  </si>
  <si>
    <t xml:space="preserve">17884718668	</t>
  </si>
  <si>
    <t>[武汉]维也纳酒店(武汉菱角湖万达地铁站店)(83829065)</t>
  </si>
  <si>
    <t>标准双床房&lt;双人入住&gt;&lt;内宾&gt;&lt;预付&gt;&lt;双早&gt;</t>
  </si>
  <si>
    <t>郑波</t>
  </si>
  <si>
    <t xml:space="preserve">2535148	</t>
  </si>
  <si>
    <t xml:space="preserve">17885415305	</t>
  </si>
  <si>
    <t>[重庆]重庆永川高铁站兴龙湖亚朵酒店(71580412)</t>
  </si>
  <si>
    <t>高级湖景大床房&lt;双人入住&gt;&lt;内宾&gt;&lt;预付&gt;&lt;单早&gt;</t>
  </si>
  <si>
    <t>林阳</t>
  </si>
  <si>
    <t xml:space="preserve">17885903994	</t>
  </si>
  <si>
    <t>[南平]维也纳酒店(南平延平店)(83969614)</t>
  </si>
  <si>
    <t>林忆强</t>
  </si>
  <si>
    <t xml:space="preserve">2535635	</t>
  </si>
  <si>
    <t>，</t>
  </si>
  <si>
    <t>A220507092140481</t>
  </si>
  <si>
    <t>CNY / HKD 当前参考汇率: 1.168586311</t>
  </si>
  <si>
    <t xml:space="preserve">总计： 2224.32 CNY/
2599.31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</si>
  <si>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</si>
  <si>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</si>
  <si>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</si>
  <si>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</si>
  <si>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</si>
  <si>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</si>
  <si>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</si>
  <si>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</si>
  <si>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</si>
  <si>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</si>
  <si>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</si>
  <si>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</si>
  <si>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</si>
  <si>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</si>
  <si>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</si>
  <si>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</si>
  <si>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</si>
  <si>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</si>
  <si>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2022-05-03</t>
  </si>
  <si>
    <t>2535635</t>
  </si>
  <si>
    <t>维也纳酒店(南平延平店)</t>
  </si>
  <si>
    <t>2022-05-04</t>
  </si>
  <si>
    <t>退房日月结</t>
  </si>
  <si>
    <t>224.40</t>
  </si>
  <si>
    <t>RMB</t>
  </si>
  <si>
    <t>0</t>
  </si>
  <si>
    <t>0.00</t>
  </si>
  <si>
    <t>携程汇智国内直连</t>
  </si>
  <si>
    <t>1861</t>
  </si>
  <si>
    <t>2022-05-03 19:00:39</t>
  </si>
  <si>
    <t>否</t>
  </si>
  <si>
    <t>汇智国际旅游发展有限公司</t>
  </si>
  <si>
    <t>直连</t>
  </si>
  <si>
    <t>2535428</t>
  </si>
  <si>
    <t>重庆永川高铁站兴龙湖亚朵酒店</t>
  </si>
  <si>
    <t>328.15</t>
  </si>
  <si>
    <t>2022-05-03 15:42:33</t>
  </si>
  <si>
    <t>2535148</t>
  </si>
  <si>
    <t>维也纳酒店(武汉菱角湖万达地铁站店)</t>
  </si>
  <si>
    <t>216.24</t>
  </si>
  <si>
    <t>2022-05-03 11:29:27</t>
  </si>
  <si>
    <t>2022-04-27</t>
  </si>
  <si>
    <t>2526431</t>
  </si>
  <si>
    <t>宜尚酒店(颍上高铁站五洲万汇广场店)</t>
  </si>
  <si>
    <t>1455.53</t>
  </si>
  <si>
    <t>2022-04-27 09:26:51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</si>
</sst>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44678</v>
      </c>
      <c r="G2" s="6">
        <v>44685</v>
      </c>
      <c r="H2" s="4">
        <v>1</v>
      </c>
      <c r="I2" s="4">
        <v>7</v>
      </c>
      <c r="J2" s="4">
        <v>7</v>
      </c>
      <c r="K2" s="4" t="s">
        <v>30</v>
      </c>
      <c r="L2" s="4">
        <v>1455.53</v>
      </c>
      <c r="M2" s="4">
        <v>1455.53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44688</v>
      </c>
      <c r="T2" s="4" t="s">
        <v>34</v>
      </c>
      <c r="U2" s="4">
        <v>1455.53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44684</v>
      </c>
      <c r="G3" s="6">
        <v>44685</v>
      </c>
      <c r="H3" s="4">
        <v>1</v>
      </c>
      <c r="I3" s="4">
        <v>1</v>
      </c>
      <c r="J3" s="4">
        <v>1</v>
      </c>
      <c r="K3" s="4" t="s">
        <v>30</v>
      </c>
      <c r="L3" s="4">
        <v>216.24</v>
      </c>
      <c r="M3" s="4">
        <v>216.24</v>
      </c>
      <c r="N3" s="4" t="s">
        <v>39</v>
      </c>
      <c r="O3" s="4" t="s">
        <v>32</v>
      </c>
      <c r="P3" s="4" t="s">
        <v>33</v>
      </c>
      <c r="Q3" s="4">
        <v>0</v>
      </c>
      <c r="R3" s="7">
        <v>44684</v>
      </c>
      <c r="S3" s="6">
        <v>44688</v>
      </c>
      <c r="T3" s="4" t="s">
        <v>34</v>
      </c>
      <c r="U3" s="4">
        <v>216.24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44684</v>
      </c>
      <c r="G4" s="6">
        <v>44685</v>
      </c>
      <c r="H4" s="4">
        <v>1</v>
      </c>
      <c r="I4" s="4">
        <v>1</v>
      </c>
      <c r="J4" s="4">
        <v>1</v>
      </c>
      <c r="K4" s="4" t="s">
        <v>30</v>
      </c>
      <c r="L4" s="4">
        <v>328.15</v>
      </c>
      <c r="M4" s="4">
        <v>328.15</v>
      </c>
      <c r="N4" s="4" t="s">
        <v>44</v>
      </c>
      <c r="O4" s="4" t="s">
        <v>32</v>
      </c>
      <c r="P4" s="4" t="s">
        <v>33</v>
      </c>
      <c r="Q4" s="4">
        <v>0</v>
      </c>
      <c r="R4" s="7">
        <v>44684</v>
      </c>
      <c r="S4" s="6">
        <v>44688</v>
      </c>
      <c r="T4" s="4" t="s">
        <v>34</v>
      </c>
      <c r="U4" s="4">
        <v>328.15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38</v>
      </c>
      <c r="F5" s="6">
        <v>44684</v>
      </c>
      <c r="G5" s="6">
        <v>44685</v>
      </c>
      <c r="H5" s="4">
        <v>1</v>
      </c>
      <c r="I5" s="4">
        <v>1</v>
      </c>
      <c r="J5" s="4">
        <v>1</v>
      </c>
      <c r="K5" s="4" t="s">
        <v>30</v>
      </c>
      <c r="L5" s="4">
        <v>224.4</v>
      </c>
      <c r="M5" s="4">
        <v>224.4</v>
      </c>
      <c r="N5" s="4" t="s">
        <v>47</v>
      </c>
      <c r="O5" s="4" t="s">
        <v>32</v>
      </c>
      <c r="P5" s="4" t="s">
        <v>33</v>
      </c>
      <c r="Q5" s="4">
        <v>0</v>
      </c>
      <c r="R5" s="7">
        <v>44684</v>
      </c>
      <c r="S5" s="6">
        <v>44688</v>
      </c>
      <c r="T5" s="4" t="s">
        <v>34</v>
      </c>
      <c r="U5" s="4">
        <v>224.4</v>
      </c>
      <c r="V5" s="4">
        <v>0</v>
      </c>
      <c r="W5" s="4">
        <v>0</v>
      </c>
      <c r="X5" s="4" t="s">
        <v>48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17852020389</v>
      </c>
      <c r="B2" s="6">
        <v>44678</v>
      </c>
      <c r="C2" s="6">
        <v>44685</v>
      </c>
      <c r="D2" s="4">
        <v>1455.53</v>
      </c>
      <c r="E2" s="4" t="str">
        <f>VLOOKUP(A2,HOP!A:L,12,0)</f>
        <v>1455.53</v>
      </c>
      <c r="F2" s="4" t="str">
        <f>VLOOKUP(A2,HOP!A:C,3,0)</f>
        <v>2526431</v>
      </c>
      <c r="G2" s="4">
        <f>D2-E2</f>
        <v>0</v>
      </c>
      <c r="H2" s="4" t="str">
        <f>$H$1&amp;F2</f>
        <v>，2526431</v>
      </c>
      <c r="I2" s="4" t="str">
        <f>VLOOKUP(A2,HOP!A:U,21,0)</f>
        <v>直连</v>
      </c>
    </row>
    <row r="3" s="4" customFormat="1" spans="1:9">
      <c r="A3" s="5">
        <v>17884718668</v>
      </c>
      <c r="B3" s="6">
        <v>44684</v>
      </c>
      <c r="C3" s="6">
        <v>44685</v>
      </c>
      <c r="D3" s="4">
        <v>216.24</v>
      </c>
      <c r="E3" s="4" t="str">
        <f>VLOOKUP(A3,HOP!A:L,12,0)</f>
        <v>216.24</v>
      </c>
      <c r="F3" s="4" t="str">
        <f>VLOOKUP(A3,HOP!A:C,3,0)</f>
        <v>2535148</v>
      </c>
      <c r="G3" s="4">
        <f>D3-E3</f>
        <v>0</v>
      </c>
      <c r="H3" s="4" t="str">
        <f>$H$1&amp;F3</f>
        <v>，2535148</v>
      </c>
      <c r="I3" s="4" t="str">
        <f>VLOOKUP(A3,HOP!A:U,21,0)</f>
        <v>直连</v>
      </c>
    </row>
    <row r="4" s="4" customFormat="1" spans="1:9">
      <c r="A4" s="5">
        <v>17885415305</v>
      </c>
      <c r="B4" s="6">
        <v>44684</v>
      </c>
      <c r="C4" s="6">
        <v>44685</v>
      </c>
      <c r="D4" s="4">
        <v>328.15</v>
      </c>
      <c r="E4" s="4" t="str">
        <f>VLOOKUP(A4,HOP!A:L,12,0)</f>
        <v>328.15</v>
      </c>
      <c r="F4" s="4" t="str">
        <f>VLOOKUP(A4,HOP!A:C,3,0)</f>
        <v>2535428</v>
      </c>
      <c r="G4" s="4">
        <f>D4-E4</f>
        <v>0</v>
      </c>
      <c r="H4" s="4" t="str">
        <f>$H$1&amp;F4</f>
        <v>，2535428</v>
      </c>
      <c r="I4" s="4" t="str">
        <f>VLOOKUP(A4,HOP!A:U,21,0)</f>
        <v>直连</v>
      </c>
    </row>
    <row r="5" s="4" customFormat="1" spans="1:9">
      <c r="A5" s="5">
        <v>17885903994</v>
      </c>
      <c r="B5" s="6">
        <v>44684</v>
      </c>
      <c r="C5" s="6">
        <v>44685</v>
      </c>
      <c r="D5" s="4">
        <v>224.4</v>
      </c>
      <c r="E5" s="4" t="str">
        <f>VLOOKUP(A5,HOP!A:L,12,0)</f>
        <v>224.40</v>
      </c>
      <c r="F5" s="4" t="str">
        <f>VLOOKUP(A5,HOP!A:C,3,0)</f>
        <v>2535635</v>
      </c>
      <c r="G5" s="4">
        <f>D5-E5</f>
        <v>0</v>
      </c>
      <c r="H5" s="4" t="str">
        <f>$H$1&amp;F5</f>
        <v>，2535635</v>
      </c>
      <c r="I5" s="4" t="str">
        <f>VLOOKUP(A5,HOP!A:U,21,0)</f>
        <v>直连</v>
      </c>
    </row>
    <row r="7" spans="4:4">
      <c r="D7" s="4">
        <f>SUM(D2:D6)</f>
        <v>2224.32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</row>
    <row r="2" s="1" customFormat="1" spans="1:21">
      <c r="A2" s="3">
        <v>17885903994</v>
      </c>
      <c r="B2" s="1" t="s">
        <v>71</v>
      </c>
      <c r="C2" s="1" t="s">
        <v>72</v>
      </c>
      <c r="D2" s="1" t="s">
        <v>73</v>
      </c>
      <c r="E2" s="1" t="s">
        <v>47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</row>
    <row r="3" s="1" customFormat="1" spans="1:21">
      <c r="A3" s="3">
        <v>17885415305</v>
      </c>
      <c r="B3" s="1" t="s">
        <v>71</v>
      </c>
      <c r="C3" s="1" t="s">
        <v>86</v>
      </c>
      <c r="D3" s="1" t="s">
        <v>87</v>
      </c>
      <c r="E3" s="1" t="s">
        <v>44</v>
      </c>
      <c r="F3" s="1" t="s">
        <v>71</v>
      </c>
      <c r="G3" s="1" t="s">
        <v>74</v>
      </c>
      <c r="H3" s="1" t="s">
        <v>75</v>
      </c>
      <c r="I3" s="1" t="s">
        <v>88</v>
      </c>
      <c r="J3" s="1" t="s">
        <v>77</v>
      </c>
      <c r="K3" s="1" t="s">
        <v>88</v>
      </c>
      <c r="L3" s="1" t="s">
        <v>88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89</v>
      </c>
      <c r="S3" s="1" t="s">
        <v>83</v>
      </c>
      <c r="T3" s="1" t="s">
        <v>84</v>
      </c>
      <c r="U3" s="1" t="s">
        <v>85</v>
      </c>
    </row>
    <row r="4" s="1" customFormat="1" spans="1:21">
      <c r="A4" s="3">
        <v>17884718668</v>
      </c>
      <c r="B4" s="1" t="s">
        <v>71</v>
      </c>
      <c r="C4" s="1" t="s">
        <v>90</v>
      </c>
      <c r="D4" s="1" t="s">
        <v>91</v>
      </c>
      <c r="E4" s="1" t="s">
        <v>39</v>
      </c>
      <c r="F4" s="1" t="s">
        <v>71</v>
      </c>
      <c r="G4" s="1" t="s">
        <v>74</v>
      </c>
      <c r="H4" s="1" t="s">
        <v>75</v>
      </c>
      <c r="I4" s="1" t="s">
        <v>92</v>
      </c>
      <c r="J4" s="1" t="s">
        <v>77</v>
      </c>
      <c r="K4" s="1" t="s">
        <v>92</v>
      </c>
      <c r="L4" s="1" t="s">
        <v>92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93</v>
      </c>
      <c r="S4" s="1" t="s">
        <v>83</v>
      </c>
      <c r="T4" s="1" t="s">
        <v>84</v>
      </c>
      <c r="U4" s="1" t="s">
        <v>85</v>
      </c>
    </row>
    <row r="5" s="1" customFormat="1" spans="1:21">
      <c r="A5" s="3">
        <v>17852020389</v>
      </c>
      <c r="B5" s="1" t="s">
        <v>94</v>
      </c>
      <c r="C5" s="1" t="s">
        <v>95</v>
      </c>
      <c r="D5" s="1" t="s">
        <v>96</v>
      </c>
      <c r="E5" s="1" t="s">
        <v>31</v>
      </c>
      <c r="F5" s="1" t="s">
        <v>94</v>
      </c>
      <c r="G5" s="1" t="s">
        <v>74</v>
      </c>
      <c r="H5" s="1" t="s">
        <v>75</v>
      </c>
      <c r="I5" s="1" t="s">
        <v>97</v>
      </c>
      <c r="J5" s="1" t="s">
        <v>77</v>
      </c>
      <c r="K5" s="1" t="s">
        <v>97</v>
      </c>
      <c r="L5" s="1" t="s">
        <v>97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98</v>
      </c>
      <c r="S5" s="1" t="s">
        <v>83</v>
      </c>
      <c r="T5" s="1" t="s">
        <v>84</v>
      </c>
      <c r="U5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2022-05-07T01:10:37Z</dcterms:created>
  <dcterms:modified xsi:type="dcterms:W3CDTF">2022-05-07T01:19:29Z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FAA75BCD56144A6DAAE0113E911CD4A7</vt:lpwstr>
  </property>
  <property fmtid="{D5CDD505-2E9C-101B-9397-08002B2CF9AE}" pid="3" name="KSOProductBuildVer">
    <vt:lpwstr>2052-11.1.0.11636</vt:lpwstr>
  </property>
</Properties>
</file>