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<sst xmlns="http://schemas.openxmlformats.org/spreadsheetml/2006/main" count="259" uniqueCount="126">
  <si>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</si>
  <si>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</si>
  <si>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</si>
  <si>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</si>
  <si>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</si>
  <si>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</si>
  <si>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</si>
  <si>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</si>
  <si>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</si>
  <si>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</si>
  <si>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</si>
  <si>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</si>
  <si>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</si>
  <si>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</si>
  <si>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</si>
  <si>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</si>
  <si>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</si>
  <si>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</si>
  <si>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</si>
  <si>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</si>
  <si>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</si>
  <si>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</si>
  <si>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</si>
  <si>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</si>
  <si>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</si>
  <si>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17828046573	</t>
  </si>
  <si>
    <t>Ctrip</t>
  </si>
  <si>
    <t>正常</t>
  </si>
  <si>
    <t>[佛山]宜尚酒店(佛山西樵山景区樵岭广场店)(83135943)</t>
  </si>
  <si>
    <t>宜品双床房&lt;特惠&gt;&lt;无早&gt;</t>
  </si>
  <si>
    <t>CNY</t>
  </si>
  <si>
    <t>邱培庆</t>
  </si>
  <si>
    <t>CA363220508CNY</t>
  </si>
  <si>
    <t>未提现</t>
  </si>
  <si>
    <t>携程开票</t>
  </si>
  <si>
    <t xml:space="preserve">2519587	</t>
  </si>
  <si>
    <t xml:space="preserve">	</t>
  </si>
  <si>
    <t xml:space="preserve">17834683011	</t>
  </si>
  <si>
    <t>[东至]格林豪泰酒店(东至丽山秀水店)(83135954)</t>
  </si>
  <si>
    <t>1.8m商务大床房&lt;双人入住&gt;&lt;无早&gt;</t>
  </si>
  <si>
    <t>周翠</t>
  </si>
  <si>
    <t xml:space="preserve">17827944227	</t>
  </si>
  <si>
    <t>[香港]荃湾西如心酒店(Nina Hotel Tsuen Wan West)(1701575)</t>
  </si>
  <si>
    <t>高座海景客房&lt;双人入住&gt;&lt;内宾&gt;&lt;预付&gt;&lt;无早&gt;</t>
  </si>
  <si>
    <t>Hui/Ka wa</t>
  </si>
  <si>
    <t>CA363220509CNY</t>
  </si>
  <si>
    <t xml:space="preserve">2519560	</t>
  </si>
  <si>
    <t xml:space="preserve">2204210122	</t>
  </si>
  <si>
    <t xml:space="preserve">17834912061	</t>
  </si>
  <si>
    <t>[宁波]宁波北仑世茂希尔顿逸林酒店(67321859)</t>
  </si>
  <si>
    <t>豪华双床房&lt;双人入住&gt;&lt;内宾&gt;&lt;预付&gt;&lt;双早&gt;</t>
  </si>
  <si>
    <t>张伟刚</t>
  </si>
  <si>
    <t xml:space="preserve">2520906	</t>
  </si>
  <si>
    <t xml:space="preserve">3248171149;250989005	</t>
  </si>
  <si>
    <t xml:space="preserve">17837436527	</t>
  </si>
  <si>
    <t>[北京]IU酒店(北京西站丽泽商务区店)(67318659)</t>
  </si>
  <si>
    <t>小U精致大床房&lt;双人入住&gt;&lt;内宾&gt;&lt;预付&gt;&lt;无早&gt;</t>
  </si>
  <si>
    <t>朱现林</t>
  </si>
  <si>
    <t xml:space="preserve">17837693217	</t>
  </si>
  <si>
    <t>[汕头]麗枫酒店(汕头海滨路观海长廊店)(68299987)</t>
  </si>
  <si>
    <t>标准单人房&lt;双人入住&gt;&lt;内宾&gt;&lt;预付&gt;&lt;无早&gt;</t>
  </si>
  <si>
    <t>毛志炜</t>
  </si>
  <si>
    <t>取消</t>
  </si>
  <si>
    <t>，</t>
  </si>
  <si>
    <t>A220509101400481</t>
  </si>
  <si>
    <t>A220509101447481</t>
  </si>
  <si>
    <t>CNY / HKD 当前参考汇率: 1.165267566</t>
  </si>
  <si>
    <t>总计：2416.46 CNY/
2815.82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</si>
  <si>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</si>
  <si>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</si>
  <si>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</si>
  <si>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</si>
  <si>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</si>
  <si>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</si>
  <si>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</si>
  <si>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</si>
  <si>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</si>
  <si>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</si>
  <si>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</si>
  <si>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</si>
  <si>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</si>
  <si>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</si>
  <si>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</si>
  <si>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</si>
  <si>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</si>
  <si>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</si>
  <si>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2022-04-21</t>
  </si>
  <si>
    <t>2519560</t>
  </si>
  <si>
    <t>荃湾西如心酒店</t>
  </si>
  <si>
    <t>Hui Ka wa</t>
  </si>
  <si>
    <t>2022-04-22</t>
  </si>
  <si>
    <t>2022-04-24</t>
  </si>
  <si>
    <t>退房日周结</t>
  </si>
  <si>
    <t>1173.62</t>
  </si>
  <si>
    <t>RMB</t>
  </si>
  <si>
    <t>0</t>
  </si>
  <si>
    <t>0.00</t>
  </si>
  <si>
    <t>携程国内直连(DD)</t>
  </si>
  <si>
    <t>01.011249</t>
  </si>
  <si>
    <t>2022-04-21 13:27:50</t>
  </si>
  <si>
    <t>否</t>
  </si>
  <si>
    <t>汇智国际旅游发展有限公司</t>
  </si>
  <si>
    <t>直连</t>
  </si>
  <si>
    <t>2519587</t>
  </si>
  <si>
    <t>宜尚酒店(佛山西樵山景区樵岭广场店)</t>
  </si>
  <si>
    <t>2022-04-23</t>
  </si>
  <si>
    <t>215.00</t>
  </si>
  <si>
    <t>2022-04-21 14:08:39</t>
  </si>
  <si>
    <t>直采</t>
  </si>
  <si>
    <t>2520848</t>
  </si>
  <si>
    <t>格林豪泰酒店(东至丽山秀水店)</t>
  </si>
  <si>
    <t>140.00</t>
  </si>
  <si>
    <t>2022-04-22 20:44:50</t>
  </si>
  <si>
    <t>2520906</t>
  </si>
  <si>
    <t>宁波北仑世茂希尔顿逸林酒店</t>
  </si>
  <si>
    <t>676.75</t>
  </si>
  <si>
    <t>2022-04-22 21:43:44</t>
  </si>
  <si>
    <t>2522166</t>
  </si>
  <si>
    <t>IU酒店(北京西客站六里桥东地铁站店)</t>
  </si>
  <si>
    <t>149.48</t>
  </si>
  <si>
    <t>-149</t>
  </si>
  <si>
    <t>2022-04-23 21:10:07</t>
  </si>
  <si>
    <t>2522270</t>
  </si>
  <si>
    <t>麗枫酒店(汕头海滨路观海长廊店)</t>
  </si>
  <si>
    <t>211.09</t>
  </si>
  <si>
    <t>2022-04-23 22:48:50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</si>
</sst>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7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20" borderId="3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19" borderId="6" applyNumberFormat="0" applyAlignment="0" applyProtection="0">
      <alignment vertical="center"/>
    </xf>
    <xf numFmtId="0" fontId="13" fillId="19" borderId="1" applyNumberFormat="0" applyAlignment="0" applyProtection="0">
      <alignment vertical="center"/>
    </xf>
    <xf numFmtId="0" fontId="20" fillId="25" borderId="7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"/>
  <sheetViews>
    <sheetView workbookViewId="0">
      <selection activeCell="A1" sqref="$A1:$XFD1048576"/>
    </sheetView>
  </sheetViews>
  <sheetFormatPr defaultColWidth="9" defaultRowHeight="13.5" outlineLevelRow="7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44673</v>
      </c>
      <c r="G2" s="6">
        <v>44674</v>
      </c>
      <c r="H2" s="4">
        <v>1</v>
      </c>
      <c r="I2" s="4">
        <v>1</v>
      </c>
      <c r="J2" s="4">
        <v>1</v>
      </c>
      <c r="K2" s="4" t="s">
        <v>30</v>
      </c>
      <c r="L2" s="4">
        <v>215</v>
      </c>
      <c r="M2" s="4">
        <v>215</v>
      </c>
      <c r="N2" s="4" t="s">
        <v>31</v>
      </c>
      <c r="O2" s="4" t="s">
        <v>32</v>
      </c>
      <c r="P2" s="4" t="s">
        <v>33</v>
      </c>
      <c r="Q2" s="4">
        <v>0</v>
      </c>
      <c r="R2" s="7">
        <v>44672</v>
      </c>
      <c r="S2" s="6">
        <v>44689</v>
      </c>
      <c r="T2" s="4" t="s">
        <v>34</v>
      </c>
      <c r="U2" s="4">
        <v>215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44673</v>
      </c>
      <c r="G3" s="6">
        <v>44674</v>
      </c>
      <c r="H3" s="4">
        <v>1</v>
      </c>
      <c r="I3" s="4">
        <v>1</v>
      </c>
      <c r="J3" s="4">
        <v>1</v>
      </c>
      <c r="K3" s="4" t="s">
        <v>30</v>
      </c>
      <c r="L3" s="4">
        <v>140</v>
      </c>
      <c r="M3" s="4">
        <v>140</v>
      </c>
      <c r="N3" s="4" t="s">
        <v>40</v>
      </c>
      <c r="O3" s="4" t="s">
        <v>32</v>
      </c>
      <c r="P3" s="4" t="s">
        <v>33</v>
      </c>
      <c r="Q3" s="4">
        <v>0</v>
      </c>
      <c r="R3" s="7">
        <v>44673</v>
      </c>
      <c r="S3" s="6">
        <v>44689</v>
      </c>
      <c r="T3" s="4" t="s">
        <v>34</v>
      </c>
      <c r="U3" s="4">
        <v>140</v>
      </c>
      <c r="V3" s="4">
        <v>0</v>
      </c>
      <c r="W3" s="4">
        <v>0</v>
      </c>
      <c r="X3" s="4" t="s">
        <v>36</v>
      </c>
      <c r="Y3" s="4" t="s">
        <v>36</v>
      </c>
    </row>
    <row r="4" s="4" customFormat="1" spans="1:25">
      <c r="A4" s="4" t="s">
        <v>41</v>
      </c>
      <c r="B4" s="4" t="s">
        <v>26</v>
      </c>
      <c r="C4" s="4" t="s">
        <v>27</v>
      </c>
      <c r="D4" s="4" t="s">
        <v>42</v>
      </c>
      <c r="E4" s="4" t="s">
        <v>43</v>
      </c>
      <c r="F4" s="6">
        <v>44673</v>
      </c>
      <c r="G4" s="6">
        <v>44675</v>
      </c>
      <c r="H4" s="4">
        <v>1</v>
      </c>
      <c r="I4" s="4">
        <v>2</v>
      </c>
      <c r="J4" s="4">
        <v>2</v>
      </c>
      <c r="K4" s="4" t="s">
        <v>30</v>
      </c>
      <c r="L4" s="4">
        <v>1173.62</v>
      </c>
      <c r="M4" s="4">
        <v>1173.62</v>
      </c>
      <c r="N4" s="4" t="s">
        <v>44</v>
      </c>
      <c r="O4" s="4" t="s">
        <v>45</v>
      </c>
      <c r="P4" s="4" t="s">
        <v>33</v>
      </c>
      <c r="Q4" s="4">
        <v>0</v>
      </c>
      <c r="R4" s="7">
        <v>44672</v>
      </c>
      <c r="S4" s="6">
        <v>44690</v>
      </c>
      <c r="T4" s="4" t="s">
        <v>34</v>
      </c>
      <c r="U4" s="4">
        <v>1173.62</v>
      </c>
      <c r="V4" s="4">
        <v>0</v>
      </c>
      <c r="W4" s="4">
        <v>0</v>
      </c>
      <c r="X4" s="4" t="s">
        <v>46</v>
      </c>
      <c r="Y4" s="4" t="s">
        <v>47</v>
      </c>
    </row>
    <row r="5" s="4" customFormat="1" spans="1:25">
      <c r="A5" s="4" t="s">
        <v>48</v>
      </c>
      <c r="B5" s="4" t="s">
        <v>26</v>
      </c>
      <c r="C5" s="4" t="s">
        <v>27</v>
      </c>
      <c r="D5" s="4" t="s">
        <v>49</v>
      </c>
      <c r="E5" s="4" t="s">
        <v>50</v>
      </c>
      <c r="F5" s="6">
        <v>44674</v>
      </c>
      <c r="G5" s="6">
        <v>44675</v>
      </c>
      <c r="H5" s="4">
        <v>1</v>
      </c>
      <c r="I5" s="4">
        <v>1</v>
      </c>
      <c r="J5" s="4">
        <v>1</v>
      </c>
      <c r="K5" s="4" t="s">
        <v>30</v>
      </c>
      <c r="L5" s="4">
        <v>676.75</v>
      </c>
      <c r="M5" s="4">
        <v>676.75</v>
      </c>
      <c r="N5" s="4" t="s">
        <v>51</v>
      </c>
      <c r="O5" s="4" t="s">
        <v>45</v>
      </c>
      <c r="P5" s="4" t="s">
        <v>33</v>
      </c>
      <c r="Q5" s="4">
        <v>0</v>
      </c>
      <c r="R5" s="7">
        <v>44673</v>
      </c>
      <c r="S5" s="6">
        <v>44690</v>
      </c>
      <c r="T5" s="4" t="s">
        <v>34</v>
      </c>
      <c r="U5" s="4">
        <v>676.75</v>
      </c>
      <c r="V5" s="4">
        <v>0</v>
      </c>
      <c r="W5" s="4">
        <v>0</v>
      </c>
      <c r="X5" s="4" t="s">
        <v>52</v>
      </c>
      <c r="Y5" s="4" t="s">
        <v>53</v>
      </c>
    </row>
    <row r="6" s="4" customFormat="1" spans="1:25">
      <c r="A6" s="4" t="s">
        <v>54</v>
      </c>
      <c r="B6" s="4" t="s">
        <v>26</v>
      </c>
      <c r="C6" s="4" t="s">
        <v>27</v>
      </c>
      <c r="D6" s="4" t="s">
        <v>55</v>
      </c>
      <c r="E6" s="4" t="s">
        <v>56</v>
      </c>
      <c r="F6" s="6">
        <v>44674</v>
      </c>
      <c r="G6" s="6">
        <v>44675</v>
      </c>
      <c r="H6" s="4">
        <v>1</v>
      </c>
      <c r="I6" s="4">
        <v>1</v>
      </c>
      <c r="J6" s="4">
        <v>1</v>
      </c>
      <c r="K6" s="4" t="s">
        <v>30</v>
      </c>
      <c r="L6" s="4">
        <v>149.48</v>
      </c>
      <c r="M6" s="4">
        <v>149.48</v>
      </c>
      <c r="N6" s="4" t="s">
        <v>57</v>
      </c>
      <c r="O6" s="4" t="s">
        <v>45</v>
      </c>
      <c r="P6" s="4" t="s">
        <v>33</v>
      </c>
      <c r="Q6" s="4">
        <v>0</v>
      </c>
      <c r="R6" s="7">
        <v>44674</v>
      </c>
      <c r="S6" s="6">
        <v>44690</v>
      </c>
      <c r="T6" s="4" t="s">
        <v>34</v>
      </c>
      <c r="U6" s="4">
        <v>149.48</v>
      </c>
      <c r="V6" s="4">
        <v>0</v>
      </c>
      <c r="W6" s="4">
        <v>0</v>
      </c>
      <c r="X6" s="4" t="s">
        <v>36</v>
      </c>
      <c r="Y6" s="4" t="s">
        <v>36</v>
      </c>
    </row>
    <row r="7" s="4" customFormat="1" spans="1:25">
      <c r="A7" s="4" t="s">
        <v>58</v>
      </c>
      <c r="B7" s="4" t="s">
        <v>26</v>
      </c>
      <c r="C7" s="4" t="s">
        <v>27</v>
      </c>
      <c r="D7" s="4" t="s">
        <v>59</v>
      </c>
      <c r="E7" s="4" t="s">
        <v>60</v>
      </c>
      <c r="F7" s="6">
        <v>44674</v>
      </c>
      <c r="G7" s="6">
        <v>44675</v>
      </c>
      <c r="H7" s="4">
        <v>1</v>
      </c>
      <c r="I7" s="4">
        <v>1</v>
      </c>
      <c r="J7" s="4">
        <v>1</v>
      </c>
      <c r="K7" s="4" t="s">
        <v>30</v>
      </c>
      <c r="L7" s="4">
        <v>211.09</v>
      </c>
      <c r="M7" s="4">
        <v>211.09</v>
      </c>
      <c r="N7" s="4" t="s">
        <v>61</v>
      </c>
      <c r="O7" s="4" t="s">
        <v>45</v>
      </c>
      <c r="P7" s="4" t="s">
        <v>33</v>
      </c>
      <c r="Q7" s="4">
        <v>0</v>
      </c>
      <c r="R7" s="7">
        <v>44674</v>
      </c>
      <c r="S7" s="6">
        <v>44690</v>
      </c>
      <c r="T7" s="4" t="s">
        <v>34</v>
      </c>
      <c r="U7" s="4">
        <v>211.09</v>
      </c>
      <c r="V7" s="4">
        <v>0</v>
      </c>
      <c r="W7" s="4">
        <v>0</v>
      </c>
      <c r="X7" s="4" t="s">
        <v>36</v>
      </c>
      <c r="Y7" s="4" t="s">
        <v>36</v>
      </c>
    </row>
    <row r="8" s="4" customFormat="1" spans="1:25">
      <c r="A8" s="4" t="s">
        <v>54</v>
      </c>
      <c r="B8" s="4" t="s">
        <v>26</v>
      </c>
      <c r="C8" s="4" t="s">
        <v>62</v>
      </c>
      <c r="D8" s="4" t="s">
        <v>55</v>
      </c>
      <c r="E8" s="4" t="s">
        <v>56</v>
      </c>
      <c r="F8" s="6">
        <v>44674</v>
      </c>
      <c r="G8" s="6">
        <v>44675</v>
      </c>
      <c r="H8" s="4">
        <v>1</v>
      </c>
      <c r="I8" s="4">
        <v>1</v>
      </c>
      <c r="J8" s="4">
        <v>1</v>
      </c>
      <c r="K8" s="4" t="s">
        <v>30</v>
      </c>
      <c r="L8" s="4">
        <v>-149.48</v>
      </c>
      <c r="M8" s="4">
        <v>-149.48</v>
      </c>
      <c r="N8" s="4" t="s">
        <v>57</v>
      </c>
      <c r="O8" s="4" t="s">
        <v>45</v>
      </c>
      <c r="P8" s="4" t="s">
        <v>33</v>
      </c>
      <c r="Q8" s="4">
        <v>0</v>
      </c>
      <c r="R8" s="7">
        <v>44674</v>
      </c>
      <c r="S8" s="6">
        <v>44690</v>
      </c>
      <c r="T8" s="4" t="s">
        <v>34</v>
      </c>
      <c r="U8" s="4">
        <v>-149.48</v>
      </c>
      <c r="V8" s="4">
        <v>0</v>
      </c>
      <c r="W8" s="4">
        <v>0</v>
      </c>
      <c r="X8" s="4" t="s">
        <v>36</v>
      </c>
      <c r="Y8" s="4" t="s">
        <v>36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A13" sqref="A13:E17"/>
    </sheetView>
  </sheetViews>
  <sheetFormatPr defaultColWidth="9" defaultRowHeight="13.5"/>
  <cols>
    <col min="1" max="1" width="12.625" style="4"/>
    <col min="2" max="3" width="10.375" style="4"/>
    <col min="4" max="16357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63</v>
      </c>
    </row>
    <row r="2" s="4" customFormat="1" spans="1:9">
      <c r="A2" s="5">
        <v>17828046573</v>
      </c>
      <c r="B2" s="6">
        <v>44673</v>
      </c>
      <c r="C2" s="6">
        <v>44674</v>
      </c>
      <c r="D2" s="4">
        <v>215</v>
      </c>
      <c r="E2" s="4" t="str">
        <f>VLOOKUP(A2,HOP!A:L,12,0)</f>
        <v>215.00</v>
      </c>
      <c r="F2" s="4" t="str">
        <f>VLOOKUP(A2,HOP!A:C,3,0)</f>
        <v>2519587</v>
      </c>
      <c r="G2" s="4">
        <f>D2-E2</f>
        <v>0</v>
      </c>
      <c r="H2" s="4" t="str">
        <f>$H$1&amp;F2</f>
        <v>，2519587</v>
      </c>
      <c r="I2" s="4" t="str">
        <f>VLOOKUP(A2,HOP!A:U,21,0)</f>
        <v>直采</v>
      </c>
    </row>
    <row r="3" s="4" customFormat="1" spans="1:9">
      <c r="A3" s="5">
        <v>17834683011</v>
      </c>
      <c r="B3" s="6">
        <v>44673</v>
      </c>
      <c r="C3" s="6">
        <v>44674</v>
      </c>
      <c r="D3" s="4">
        <v>140</v>
      </c>
      <c r="E3" s="4" t="str">
        <f>VLOOKUP(A3,HOP!A:L,12,0)</f>
        <v>140.00</v>
      </c>
      <c r="F3" s="4" t="str">
        <f>VLOOKUP(A3,HOP!A:C,3,0)</f>
        <v>2520848</v>
      </c>
      <c r="G3" s="4">
        <f>D3-E3</f>
        <v>0</v>
      </c>
      <c r="H3" s="4" t="str">
        <f>$H$1&amp;F3</f>
        <v>，2520848</v>
      </c>
      <c r="I3" s="4" t="str">
        <f>VLOOKUP(A3,HOP!A:U,21,0)</f>
        <v>直采</v>
      </c>
    </row>
    <row r="4" s="4" customFormat="1" spans="1:9">
      <c r="A4" s="5">
        <v>17827944227</v>
      </c>
      <c r="B4" s="6">
        <v>44673</v>
      </c>
      <c r="C4" s="6">
        <v>44675</v>
      </c>
      <c r="D4" s="4">
        <v>1173.62</v>
      </c>
      <c r="E4" s="4" t="str">
        <f>VLOOKUP(A4,HOP!A:L,12,0)</f>
        <v>1173.62</v>
      </c>
      <c r="F4" s="4" t="str">
        <f>VLOOKUP(A4,HOP!A:C,3,0)</f>
        <v>2519560</v>
      </c>
      <c r="G4" s="4">
        <f>D4-E4</f>
        <v>0</v>
      </c>
      <c r="H4" s="4" t="str">
        <f>$H$1&amp;F4</f>
        <v>，2519560</v>
      </c>
      <c r="I4" s="4" t="str">
        <f>VLOOKUP(A4,HOP!A:U,21,0)</f>
        <v>直连</v>
      </c>
    </row>
    <row r="5" s="4" customFormat="1" spans="1:9">
      <c r="A5" s="5">
        <v>17834912061</v>
      </c>
      <c r="B5" s="6">
        <v>44674</v>
      </c>
      <c r="C5" s="6">
        <v>44675</v>
      </c>
      <c r="D5" s="4">
        <v>676.75</v>
      </c>
      <c r="E5" s="4" t="str">
        <f>VLOOKUP(A5,HOP!A:L,12,0)</f>
        <v>676.75</v>
      </c>
      <c r="F5" s="4" t="str">
        <f>VLOOKUP(A5,HOP!A:C,3,0)</f>
        <v>2520906</v>
      </c>
      <c r="G5" s="4">
        <f>D5-E5</f>
        <v>0</v>
      </c>
      <c r="H5" s="4" t="str">
        <f>$H$1&amp;F5</f>
        <v>，2520906</v>
      </c>
      <c r="I5" s="4" t="str">
        <f>VLOOKUP(A5,HOP!A:U,21,0)</f>
        <v>直连</v>
      </c>
    </row>
    <row r="6" s="4" customFormat="1" spans="1:9">
      <c r="A6" s="5">
        <v>17837436527</v>
      </c>
      <c r="B6" s="6">
        <v>44674</v>
      </c>
      <c r="C6" s="6">
        <v>44675</v>
      </c>
      <c r="D6" s="4">
        <v>0</v>
      </c>
      <c r="E6" s="4" t="str">
        <f>VLOOKUP(A6,HOP!A:L,12,0)</f>
        <v>0.00</v>
      </c>
      <c r="F6" s="4" t="str">
        <f>VLOOKUP(A6,HOP!A:C,3,0)</f>
        <v>2522166</v>
      </c>
      <c r="G6" s="4">
        <f>D6-E6</f>
        <v>0</v>
      </c>
      <c r="H6" s="4" t="str">
        <f>$H$1&amp;F6</f>
        <v>，2522166</v>
      </c>
      <c r="I6" s="4" t="str">
        <f>VLOOKUP(A6,HOP!A:U,21,0)</f>
        <v>直连</v>
      </c>
    </row>
    <row r="7" s="4" customFormat="1" spans="1:9">
      <c r="A7" s="5">
        <v>17837693217</v>
      </c>
      <c r="B7" s="6">
        <v>44674</v>
      </c>
      <c r="C7" s="6">
        <v>44675</v>
      </c>
      <c r="D7" s="4">
        <v>211.09</v>
      </c>
      <c r="E7" s="4" t="str">
        <f>VLOOKUP(A7,HOP!A:L,12,0)</f>
        <v>211.09</v>
      </c>
      <c r="F7" s="4" t="str">
        <f>VLOOKUP(A7,HOP!A:C,3,0)</f>
        <v>2522270</v>
      </c>
      <c r="G7" s="4">
        <f>D7-E7</f>
        <v>0</v>
      </c>
      <c r="H7" s="4" t="str">
        <f>$H$1&amp;F7</f>
        <v>，2522270</v>
      </c>
      <c r="I7" s="4" t="str">
        <f>VLOOKUP(A7,HOP!A:U,21,0)</f>
        <v>直连</v>
      </c>
    </row>
    <row r="9" spans="4:4">
      <c r="D9" s="4">
        <f>SUM(D2:D8)</f>
        <v>2416.46</v>
      </c>
    </row>
    <row r="13" spans="1:5">
      <c r="A13" s="4" t="s">
        <v>64</v>
      </c>
      <c r="D13" s="4">
        <v>355</v>
      </c>
      <c r="E13" s="4">
        <v>413.67</v>
      </c>
    </row>
    <row r="14" spans="1:5">
      <c r="A14" s="4" t="s">
        <v>65</v>
      </c>
      <c r="D14" s="4">
        <v>2061.46</v>
      </c>
      <c r="E14" s="4">
        <v>2402.15</v>
      </c>
    </row>
    <row r="15" spans="1:5">
      <c r="A15" s="4" t="s">
        <v>66</v>
      </c>
      <c r="D15" s="4">
        <f>SUM(D13:D14)</f>
        <v>2416.46</v>
      </c>
      <c r="E15" s="4">
        <f>SUM(E13:E14)</f>
        <v>2815.82</v>
      </c>
    </row>
    <row r="16" spans="1:1">
      <c r="A16" s="4" t="s">
        <v>67</v>
      </c>
    </row>
  </sheetData>
  <conditionalFormatting sqref="A2:A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workbookViewId="0">
      <selection activeCell="D39" sqref="D39"/>
    </sheetView>
  </sheetViews>
  <sheetFormatPr defaultColWidth="8" defaultRowHeight="12.75" outlineLevelRow="6"/>
  <cols>
    <col min="1" max="1" width="11.125" style="1"/>
    <col min="2" max="16383" width="8" style="1"/>
  </cols>
  <sheetData>
    <row r="1" s="1" customFormat="1" spans="1:21">
      <c r="A1" s="2" t="s">
        <v>68</v>
      </c>
      <c r="B1" s="2" t="s">
        <v>69</v>
      </c>
      <c r="C1" s="2" t="s">
        <v>70</v>
      </c>
      <c r="D1" s="2" t="s">
        <v>71</v>
      </c>
      <c r="E1" s="2" t="s">
        <v>13</v>
      </c>
      <c r="F1" s="2" t="s">
        <v>5</v>
      </c>
      <c r="G1" s="2" t="s">
        <v>6</v>
      </c>
      <c r="H1" s="2" t="s">
        <v>72</v>
      </c>
      <c r="I1" s="2" t="s">
        <v>73</v>
      </c>
      <c r="J1" s="2" t="s">
        <v>74</v>
      </c>
      <c r="K1" s="2" t="s">
        <v>75</v>
      </c>
      <c r="L1" s="2" t="s">
        <v>76</v>
      </c>
      <c r="M1" s="2" t="s">
        <v>77</v>
      </c>
      <c r="N1" s="2" t="s">
        <v>78</v>
      </c>
      <c r="O1" s="2" t="s">
        <v>79</v>
      </c>
      <c r="P1" s="2" t="s">
        <v>80</v>
      </c>
      <c r="Q1" s="2" t="s">
        <v>81</v>
      </c>
      <c r="R1" s="2" t="s">
        <v>82</v>
      </c>
      <c r="S1" s="2" t="s">
        <v>83</v>
      </c>
      <c r="T1" s="2" t="s">
        <v>84</v>
      </c>
      <c r="U1" s="2" t="s">
        <v>85</v>
      </c>
    </row>
    <row r="2" s="1" customFormat="1" spans="1:21">
      <c r="A2" s="3">
        <v>17827944227</v>
      </c>
      <c r="B2" s="1" t="s">
        <v>86</v>
      </c>
      <c r="C2" s="1" t="s">
        <v>87</v>
      </c>
      <c r="D2" s="1" t="s">
        <v>88</v>
      </c>
      <c r="E2" s="1" t="s">
        <v>89</v>
      </c>
      <c r="F2" s="1" t="s">
        <v>90</v>
      </c>
      <c r="G2" s="1" t="s">
        <v>91</v>
      </c>
      <c r="H2" s="1" t="s">
        <v>92</v>
      </c>
      <c r="I2" s="1" t="s">
        <v>93</v>
      </c>
      <c r="J2" s="1" t="s">
        <v>94</v>
      </c>
      <c r="K2" s="1" t="s">
        <v>93</v>
      </c>
      <c r="L2" s="1" t="s">
        <v>93</v>
      </c>
      <c r="M2" s="1" t="s">
        <v>95</v>
      </c>
      <c r="N2" s="1" t="s">
        <v>95</v>
      </c>
      <c r="O2" s="1" t="s">
        <v>96</v>
      </c>
      <c r="P2" s="1" t="s">
        <v>97</v>
      </c>
      <c r="Q2" s="1" t="s">
        <v>98</v>
      </c>
      <c r="R2" s="1" t="s">
        <v>99</v>
      </c>
      <c r="S2" s="1" t="s">
        <v>100</v>
      </c>
      <c r="T2" s="1" t="s">
        <v>101</v>
      </c>
      <c r="U2" s="1" t="s">
        <v>102</v>
      </c>
    </row>
    <row r="3" s="1" customFormat="1" spans="1:21">
      <c r="A3" s="3">
        <v>17828046573</v>
      </c>
      <c r="B3" s="1" t="s">
        <v>86</v>
      </c>
      <c r="C3" s="1" t="s">
        <v>103</v>
      </c>
      <c r="D3" s="1" t="s">
        <v>104</v>
      </c>
      <c r="E3" s="1" t="s">
        <v>31</v>
      </c>
      <c r="F3" s="1" t="s">
        <v>90</v>
      </c>
      <c r="G3" s="1" t="s">
        <v>105</v>
      </c>
      <c r="H3" s="1" t="s">
        <v>92</v>
      </c>
      <c r="I3" s="1" t="s">
        <v>106</v>
      </c>
      <c r="J3" s="1" t="s">
        <v>94</v>
      </c>
      <c r="K3" s="1" t="s">
        <v>106</v>
      </c>
      <c r="L3" s="1" t="s">
        <v>106</v>
      </c>
      <c r="M3" s="1" t="s">
        <v>95</v>
      </c>
      <c r="N3" s="1" t="s">
        <v>95</v>
      </c>
      <c r="O3" s="1" t="s">
        <v>96</v>
      </c>
      <c r="P3" s="1" t="s">
        <v>97</v>
      </c>
      <c r="Q3" s="1" t="s">
        <v>98</v>
      </c>
      <c r="R3" s="1" t="s">
        <v>107</v>
      </c>
      <c r="S3" s="1" t="s">
        <v>100</v>
      </c>
      <c r="T3" s="1" t="s">
        <v>101</v>
      </c>
      <c r="U3" s="1" t="s">
        <v>108</v>
      </c>
    </row>
    <row r="4" s="1" customFormat="1" spans="1:21">
      <c r="A4" s="3">
        <v>17834683011</v>
      </c>
      <c r="B4" s="1" t="s">
        <v>90</v>
      </c>
      <c r="C4" s="1" t="s">
        <v>109</v>
      </c>
      <c r="D4" s="1" t="s">
        <v>110</v>
      </c>
      <c r="E4" s="1" t="s">
        <v>40</v>
      </c>
      <c r="F4" s="1" t="s">
        <v>90</v>
      </c>
      <c r="G4" s="1" t="s">
        <v>105</v>
      </c>
      <c r="H4" s="1" t="s">
        <v>92</v>
      </c>
      <c r="I4" s="1" t="s">
        <v>111</v>
      </c>
      <c r="J4" s="1" t="s">
        <v>94</v>
      </c>
      <c r="K4" s="1" t="s">
        <v>111</v>
      </c>
      <c r="L4" s="1" t="s">
        <v>111</v>
      </c>
      <c r="M4" s="1" t="s">
        <v>95</v>
      </c>
      <c r="N4" s="1" t="s">
        <v>95</v>
      </c>
      <c r="O4" s="1" t="s">
        <v>96</v>
      </c>
      <c r="P4" s="1" t="s">
        <v>97</v>
      </c>
      <c r="Q4" s="1" t="s">
        <v>98</v>
      </c>
      <c r="R4" s="1" t="s">
        <v>112</v>
      </c>
      <c r="S4" s="1" t="s">
        <v>100</v>
      </c>
      <c r="T4" s="1" t="s">
        <v>101</v>
      </c>
      <c r="U4" s="1" t="s">
        <v>108</v>
      </c>
    </row>
    <row r="5" s="1" customFormat="1" spans="1:21">
      <c r="A5" s="3">
        <v>17834912061</v>
      </c>
      <c r="B5" s="1" t="s">
        <v>90</v>
      </c>
      <c r="C5" s="1" t="s">
        <v>113</v>
      </c>
      <c r="D5" s="1" t="s">
        <v>114</v>
      </c>
      <c r="E5" s="1" t="s">
        <v>51</v>
      </c>
      <c r="F5" s="1" t="s">
        <v>105</v>
      </c>
      <c r="G5" s="1" t="s">
        <v>91</v>
      </c>
      <c r="H5" s="1" t="s">
        <v>92</v>
      </c>
      <c r="I5" s="1" t="s">
        <v>115</v>
      </c>
      <c r="J5" s="1" t="s">
        <v>94</v>
      </c>
      <c r="K5" s="1" t="s">
        <v>115</v>
      </c>
      <c r="L5" s="1" t="s">
        <v>115</v>
      </c>
      <c r="M5" s="1" t="s">
        <v>95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116</v>
      </c>
      <c r="S5" s="1" t="s">
        <v>100</v>
      </c>
      <c r="T5" s="1" t="s">
        <v>101</v>
      </c>
      <c r="U5" s="1" t="s">
        <v>102</v>
      </c>
    </row>
    <row r="6" s="1" customFormat="1" spans="1:21">
      <c r="A6" s="3">
        <v>17837436527</v>
      </c>
      <c r="B6" s="1" t="s">
        <v>105</v>
      </c>
      <c r="C6" s="1" t="s">
        <v>117</v>
      </c>
      <c r="D6" s="1" t="s">
        <v>118</v>
      </c>
      <c r="E6" s="1" t="s">
        <v>57</v>
      </c>
      <c r="F6" s="1" t="s">
        <v>105</v>
      </c>
      <c r="G6" s="1" t="s">
        <v>91</v>
      </c>
      <c r="H6" s="1" t="s">
        <v>92</v>
      </c>
      <c r="I6" s="1" t="s">
        <v>119</v>
      </c>
      <c r="J6" s="1" t="s">
        <v>94</v>
      </c>
      <c r="K6" s="1" t="s">
        <v>119</v>
      </c>
      <c r="L6" s="1" t="s">
        <v>96</v>
      </c>
      <c r="M6" s="1" t="s">
        <v>120</v>
      </c>
      <c r="N6" s="1" t="s">
        <v>120</v>
      </c>
      <c r="O6" s="1" t="s">
        <v>96</v>
      </c>
      <c r="P6" s="1" t="s">
        <v>97</v>
      </c>
      <c r="Q6" s="1" t="s">
        <v>98</v>
      </c>
      <c r="R6" s="1" t="s">
        <v>121</v>
      </c>
      <c r="S6" s="1" t="s">
        <v>100</v>
      </c>
      <c r="T6" s="1" t="s">
        <v>101</v>
      </c>
      <c r="U6" s="1" t="s">
        <v>102</v>
      </c>
    </row>
    <row r="7" s="1" customFormat="1" spans="1:21">
      <c r="A7" s="3">
        <v>17837693217</v>
      </c>
      <c r="B7" s="1" t="s">
        <v>105</v>
      </c>
      <c r="C7" s="1" t="s">
        <v>122</v>
      </c>
      <c r="D7" s="1" t="s">
        <v>123</v>
      </c>
      <c r="E7" s="1" t="s">
        <v>61</v>
      </c>
      <c r="F7" s="1" t="s">
        <v>105</v>
      </c>
      <c r="G7" s="1" t="s">
        <v>91</v>
      </c>
      <c r="H7" s="1" t="s">
        <v>92</v>
      </c>
      <c r="I7" s="1" t="s">
        <v>124</v>
      </c>
      <c r="J7" s="1" t="s">
        <v>94</v>
      </c>
      <c r="K7" s="1" t="s">
        <v>124</v>
      </c>
      <c r="L7" s="1" t="s">
        <v>124</v>
      </c>
      <c r="M7" s="1" t="s">
        <v>95</v>
      </c>
      <c r="N7" s="1" t="s">
        <v>95</v>
      </c>
      <c r="O7" s="1" t="s">
        <v>96</v>
      </c>
      <c r="P7" s="1" t="s">
        <v>97</v>
      </c>
      <c r="Q7" s="1" t="s">
        <v>98</v>
      </c>
      <c r="R7" s="1" t="s">
        <v>125</v>
      </c>
      <c r="S7" s="1" t="s">
        <v>100</v>
      </c>
      <c r="T7" s="1" t="s">
        <v>101</v>
      </c>
      <c r="U7" s="1" t="s">
        <v>102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2022-05-09T01:27:48Z</dcterms:created>
  <dcterms:modified xsi:type="dcterms:W3CDTF">2022-05-09T02:13:15Z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EF91FA6CB1604F68A9C7AF44BF31955D</vt:lpwstr>
  </property>
  <property fmtid="{D5CDD505-2E9C-101B-9397-08002B2CF9AE}" pid="3" name="KSOProductBuildVer">
    <vt:lpwstr>2052-11.1.0.11636</vt:lpwstr>
  </property>
</Properties>
</file>