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对账!$A$1:$I$6</definedName>
  </definedNames>
  <calcPr calcId="144525"/>
</workbook>
</file>

<file path=xl/sharedStrings.xml><?xml version="1.0" encoding="utf-8"?>
<sst xmlns="http://schemas.openxmlformats.org/spreadsheetml/2006/main" count="412" uniqueCount="177">
  <si>
    <t>去哪儿网酒店预付对账单</t>
  </si>
  <si>
    <t>供应商名称：</t>
  </si>
  <si>
    <t>港丰国际</t>
  </si>
  <si>
    <t>结算周期：</t>
  </si>
  <si>
    <t>2022-05-02至2022-05-08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</si>
  <si>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</si>
  <si>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</si>
  <si>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</si>
  <si>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</si>
  <si>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</si>
  <si>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</si>
  <si>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</si>
  <si>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</si>
  <si>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</si>
  <si>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</si>
  <si>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</si>
  <si>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</si>
  <si>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</si>
  <si>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</si>
  <si>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</si>
  <si>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¥9,679.88</t>
  </si>
  <si>
    <t>¥7,553.00</t>
  </si>
  <si>
    <t>¥213.88</t>
  </si>
  <si>
    <t>¥1,913.00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</si>
  <si>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</si>
  <si>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</si>
  <si>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</si>
  <si>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</si>
  <si>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</si>
  <si>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</si>
  <si>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</si>
  <si>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</si>
  <si>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</si>
  <si>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</si>
  <si>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</si>
  <si>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</si>
  <si>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</si>
  <si>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</si>
  <si>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</si>
  <si>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</si>
  <si>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</si>
  <si>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</si>
  <si>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</si>
  <si>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</si>
  <si>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</si>
  <si>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</si>
  <si>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</si>
  <si>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</si>
  <si>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</si>
  <si>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</si>
  <si>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</si>
  <si>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</si>
  <si>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</si>
  <si>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</si>
  <si>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</si>
  <si>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</si>
  <si>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</si>
  <si>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</si>
  <si>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</si>
  <si>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</si>
  <si>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</si>
  <si>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</si>
  <si>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</si>
  <si>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</si>
  <si>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</si>
  <si>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</si>
  <si>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</si>
  <si>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</si>
  <si>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</si>
  <si>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</si>
  <si>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702985090951</t>
  </si>
  <si>
    <t>2534298</t>
  </si>
  <si>
    <t>酒店预付</t>
  </si>
  <si>
    <t>否</t>
  </si>
  <si>
    <t>普通</t>
  </si>
  <si>
    <t>221903507</t>
  </si>
  <si>
    <t>香港瑞生尖沙咀酒店</t>
  </si>
  <si>
    <t>1619975</t>
  </si>
  <si>
    <t>LEUNG/CHUNMAN</t>
  </si>
  <si>
    <t>2022-05-02</t>
  </si>
  <si>
    <t>2022-05-03</t>
  </si>
  <si>
    <t>¥273.00</t>
  </si>
  <si>
    <t>¥26.00</t>
  </si>
  <si>
    <t>¥247.00</t>
  </si>
  <si>
    <t>Urban Double</t>
  </si>
  <si>
    <t>WEBSITE</t>
  </si>
  <si>
    <t>702983155485</t>
  </si>
  <si>
    <t>2530389</t>
  </si>
  <si>
    <t>239334416</t>
  </si>
  <si>
    <t>贝伊兰丁酒店</t>
  </si>
  <si>
    <t>LI/HAIYING</t>
  </si>
  <si>
    <t>2022-04-30</t>
  </si>
  <si>
    <t>2022-06-02</t>
  </si>
  <si>
    <t>2022-06-10</t>
  </si>
  <si>
    <t>¥7,088.00</t>
  </si>
  <si>
    <t>2022-05-04 03:06:20</t>
  </si>
  <si>
    <t>Deluxe King Bed Room</t>
  </si>
  <si>
    <t>702984305406</t>
  </si>
  <si>
    <t>2532443</t>
  </si>
  <si>
    <t>158569109</t>
  </si>
  <si>
    <t>巴厘岛罗薇纳酒店</t>
  </si>
  <si>
    <t>WANG/ZHUFENG</t>
  </si>
  <si>
    <t>2022-05-01</t>
  </si>
  <si>
    <t>2022-05-04</t>
  </si>
  <si>
    <t>2022-05-05</t>
  </si>
  <si>
    <t>¥493.00</t>
  </si>
  <si>
    <t>¥53.00</t>
  </si>
  <si>
    <t>¥440.00</t>
  </si>
  <si>
    <t>deluxe studio</t>
  </si>
  <si>
    <t>702988771497</t>
  </si>
  <si>
    <t>2537647</t>
  </si>
  <si>
    <t>158560718</t>
  </si>
  <si>
    <t>曼谷铂尔曼皇权酒店 (SHA Plus+)</t>
  </si>
  <si>
    <t>LILIULILILILI/TING</t>
  </si>
  <si>
    <t>2022-05-06</t>
  </si>
  <si>
    <t>¥465.00</t>
  </si>
  <si>
    <t>2022-05-05 12:00:04</t>
  </si>
  <si>
    <t>Superior Room</t>
  </si>
  <si>
    <t>702989757532</t>
  </si>
  <si>
    <t>2539238</t>
  </si>
  <si>
    <t>158564390</t>
  </si>
  <si>
    <t>迪拜希尔顿逸林酒店 - 商务湾</t>
  </si>
  <si>
    <t>MA/QUANQING</t>
  </si>
  <si>
    <t>2022-05-07</t>
  </si>
  <si>
    <t>2022-05-08</t>
  </si>
  <si>
    <t>¥1,360.88</t>
  </si>
  <si>
    <t>¥134.88</t>
  </si>
  <si>
    <t>¥1,226.00</t>
  </si>
  <si>
    <t>deluxe king bed room with burj khalifa view</t>
  </si>
  <si>
    <t>合计</t>
  </si>
  <si>
    <t/>
  </si>
  <si>
    <t>¥2,126.88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</si>
  <si>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</si>
  <si>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</si>
  <si>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</si>
  <si>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</si>
  <si>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</si>
  <si>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</si>
  <si>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</si>
  <si>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</si>
  <si>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</si>
  <si>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A220510101655481</t>
  </si>
  <si>
    <r>
      <t>总计：</t>
    </r>
    <r>
      <rPr>
        <sz val="10"/>
        <rFont val="Arial"/>
        <charset val="134"/>
      </rPr>
      <t>1913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</si>
  <si>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</si>
  <si>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</si>
  <si>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</si>
  <si>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</si>
  <si>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</si>
  <si>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</si>
  <si>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</si>
  <si>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</si>
  <si>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</si>
  <si>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</si>
  <si>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</si>
  <si>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</si>
  <si>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</si>
  <si>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</si>
  <si>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</si>
  <si>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</si>
  <si>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</si>
  <si>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MA QUANQING</t>
  </si>
  <si>
    <t>退房日周结</t>
  </si>
  <si>
    <t>1226.00</t>
  </si>
  <si>
    <t>RMB</t>
  </si>
  <si>
    <t>0</t>
  </si>
  <si>
    <t>0.00</t>
  </si>
  <si>
    <t>去哪儿直连</t>
  </si>
  <si>
    <t>31</t>
  </si>
  <si>
    <t>2022-05-06 02:27:19</t>
  </si>
  <si>
    <t>汇智国际旅游发展有限公司</t>
  </si>
  <si>
    <t>直连</t>
  </si>
  <si>
    <t>LEUNG CHUNMAN</t>
  </si>
  <si>
    <t>247.00</t>
  </si>
  <si>
    <t>2022-05-02 19:06:20</t>
  </si>
  <si>
    <t>WANG ZHUFENG</t>
  </si>
  <si>
    <t>440.00</t>
  </si>
  <si>
    <t>2022-05-01 16:06:40</t>
  </si>
</sst>
</file>

<file path=xl/styles.xml><?xml version="1.0" encoding="utf-8"?>
<styleSheet xmlns="http://schemas.openxmlformats.org/spreadsheetml/2006/main">
  <numFmts count="5">
    <numFmt numFmtId="176" formatCode="&quot;￥&quot;#,##0.00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1" fillId="11" borderId="11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/>
    <xf numFmtId="9" fontId="18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23" borderId="16" applyNumberFormat="0" applyFon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24" fillId="15" borderId="13" applyNumberFormat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0" fillId="15" borderId="11" applyNumberFormat="0" applyAlignment="0" applyProtection="0">
      <alignment vertical="center"/>
    </xf>
    <xf numFmtId="0" fontId="26" fillId="18" borderId="14" applyNumberFormat="0" applyAlignment="0" applyProtection="0">
      <alignment vertical="center"/>
    </xf>
    <xf numFmtId="0" fontId="16" fillId="3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5</v>
      </c>
      <c r="B5" s="25" t="s">
        <v>19</v>
      </c>
      <c r="C5" s="8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8" t="s">
        <v>19</v>
      </c>
      <c r="K5" s="8" t="s">
        <v>23</v>
      </c>
    </row>
    <row r="6" ht="27.95" customHeight="1" spans="1:9">
      <c r="A6" s="20" t="s">
        <v>24</v>
      </c>
      <c r="D6" s="30"/>
      <c r="E6" s="31"/>
      <c r="F6" s="31"/>
      <c r="G6" s="32"/>
      <c r="H6" s="31"/>
      <c r="I6" s="36"/>
    </row>
    <row r="7" ht="15" customHeight="1" spans="1:11">
      <c r="A7" s="22" t="s">
        <v>25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26</v>
      </c>
      <c r="B8" s="34">
        <v>5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8" t="s">
        <v>19</v>
      </c>
      <c r="K8" s="8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7"/>
  <sheetViews>
    <sheetView topLeftCell="U1" workbookViewId="0">
      <selection activeCell="U1" sqref="$A1:$XFD1048576"/>
    </sheetView>
  </sheetViews>
  <sheetFormatPr defaultColWidth="9.14285714285714" defaultRowHeight="12.75" outlineLevelRow="6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1</v>
      </c>
      <c r="N2" s="7" t="s">
        <v>79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73</v>
      </c>
      <c r="AH2" t="s">
        <v>19</v>
      </c>
    </row>
    <row r="3" ht="14.25" customHeight="1" spans="1:34">
      <c r="A3" s="6" t="s">
        <v>86</v>
      </c>
      <c r="B3" s="6" t="s">
        <v>87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88</v>
      </c>
      <c r="H3" s="7" t="s">
        <v>89</v>
      </c>
      <c r="I3" s="7" t="s">
        <v>77</v>
      </c>
      <c r="J3" s="7" t="s">
        <v>2</v>
      </c>
      <c r="K3" s="7" t="s">
        <v>90</v>
      </c>
      <c r="L3" s="7">
        <v>1</v>
      </c>
      <c r="M3" s="7">
        <v>8</v>
      </c>
      <c r="N3" s="7" t="s">
        <v>91</v>
      </c>
      <c r="O3" s="7" t="s">
        <v>92</v>
      </c>
      <c r="P3" s="7" t="s">
        <v>93</v>
      </c>
      <c r="Q3" s="7"/>
      <c r="R3" s="11" t="s">
        <v>94</v>
      </c>
      <c r="S3" s="12" t="s">
        <v>94</v>
      </c>
      <c r="T3" s="7" t="s">
        <v>95</v>
      </c>
      <c r="U3" s="11" t="s">
        <v>19</v>
      </c>
      <c r="V3" s="11" t="s">
        <v>19</v>
      </c>
      <c r="W3" s="12" t="s">
        <v>19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19</v>
      </c>
      <c r="AD3" t="s">
        <v>6</v>
      </c>
      <c r="AE3" t="s">
        <v>96</v>
      </c>
      <c r="AF3" t="s">
        <v>85</v>
      </c>
      <c r="AG3" t="s">
        <v>73</v>
      </c>
      <c r="AH3" t="s">
        <v>19</v>
      </c>
    </row>
    <row r="4" ht="14.25" customHeight="1" spans="1:34">
      <c r="A4" s="6" t="s">
        <v>97</v>
      </c>
      <c r="B4" s="6" t="s">
        <v>98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99</v>
      </c>
      <c r="H4" s="7" t="s">
        <v>100</v>
      </c>
      <c r="I4" s="7" t="s">
        <v>77</v>
      </c>
      <c r="J4" s="7" t="s">
        <v>2</v>
      </c>
      <c r="K4" s="7" t="s">
        <v>101</v>
      </c>
      <c r="L4" s="7">
        <v>1</v>
      </c>
      <c r="M4" s="7">
        <v>1</v>
      </c>
      <c r="N4" s="7" t="s">
        <v>102</v>
      </c>
      <c r="O4" s="7" t="s">
        <v>103</v>
      </c>
      <c r="P4" s="7" t="s">
        <v>104</v>
      </c>
      <c r="Q4" s="7"/>
      <c r="R4" s="11" t="s">
        <v>105</v>
      </c>
      <c r="S4" s="12" t="s">
        <v>19</v>
      </c>
      <c r="T4" s="7"/>
      <c r="U4" s="11" t="s">
        <v>19</v>
      </c>
      <c r="V4" s="11" t="s">
        <v>105</v>
      </c>
      <c r="W4" s="12" t="s">
        <v>106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107</v>
      </c>
      <c r="AD4" t="s">
        <v>6</v>
      </c>
      <c r="AE4" t="s">
        <v>108</v>
      </c>
      <c r="AF4" t="s">
        <v>85</v>
      </c>
      <c r="AG4" t="s">
        <v>73</v>
      </c>
      <c r="AH4" t="s">
        <v>19</v>
      </c>
    </row>
    <row r="5" ht="14.25" customHeight="1" spans="1:34">
      <c r="A5" s="6" t="s">
        <v>109</v>
      </c>
      <c r="B5" s="6" t="s">
        <v>110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111</v>
      </c>
      <c r="H5" s="7" t="s">
        <v>112</v>
      </c>
      <c r="I5" s="7" t="s">
        <v>77</v>
      </c>
      <c r="J5" s="7" t="s">
        <v>2</v>
      </c>
      <c r="K5" s="7" t="s">
        <v>113</v>
      </c>
      <c r="L5" s="7">
        <v>1</v>
      </c>
      <c r="M5" s="7">
        <v>1</v>
      </c>
      <c r="N5" s="7" t="s">
        <v>104</v>
      </c>
      <c r="O5" s="7" t="s">
        <v>104</v>
      </c>
      <c r="P5" s="7" t="s">
        <v>114</v>
      </c>
      <c r="Q5" s="7"/>
      <c r="R5" s="11" t="s">
        <v>115</v>
      </c>
      <c r="S5" s="12" t="s">
        <v>115</v>
      </c>
      <c r="T5" s="7" t="s">
        <v>116</v>
      </c>
      <c r="U5" s="11" t="s">
        <v>19</v>
      </c>
      <c r="V5" s="11" t="s">
        <v>19</v>
      </c>
      <c r="W5" s="12" t="s">
        <v>19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19</v>
      </c>
      <c r="AD5" t="s">
        <v>6</v>
      </c>
      <c r="AE5" t="s">
        <v>117</v>
      </c>
      <c r="AF5" t="s">
        <v>85</v>
      </c>
      <c r="AG5" t="s">
        <v>73</v>
      </c>
      <c r="AH5" t="s">
        <v>19</v>
      </c>
    </row>
    <row r="6" ht="14.25" customHeight="1" spans="1:34">
      <c r="A6" s="6" t="s">
        <v>118</v>
      </c>
      <c r="B6" s="6" t="s">
        <v>119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120</v>
      </c>
      <c r="H6" s="7" t="s">
        <v>121</v>
      </c>
      <c r="I6" s="7" t="s">
        <v>77</v>
      </c>
      <c r="J6" s="7" t="s">
        <v>2</v>
      </c>
      <c r="K6" s="7" t="s">
        <v>122</v>
      </c>
      <c r="L6" s="7">
        <v>1</v>
      </c>
      <c r="M6" s="7">
        <v>1</v>
      </c>
      <c r="N6" s="7" t="s">
        <v>114</v>
      </c>
      <c r="O6" s="7" t="s">
        <v>123</v>
      </c>
      <c r="P6" s="7" t="s">
        <v>124</v>
      </c>
      <c r="Q6" s="7"/>
      <c r="R6" s="11" t="s">
        <v>125</v>
      </c>
      <c r="S6" s="12" t="s">
        <v>19</v>
      </c>
      <c r="T6" s="7"/>
      <c r="U6" s="11" t="s">
        <v>19</v>
      </c>
      <c r="V6" s="11" t="s">
        <v>125</v>
      </c>
      <c r="W6" s="12" t="s">
        <v>126</v>
      </c>
      <c r="X6" s="12" t="s">
        <v>19</v>
      </c>
      <c r="Y6" s="11" t="s">
        <v>19</v>
      </c>
      <c r="Z6" s="12" t="s">
        <v>19</v>
      </c>
      <c r="AA6" s="14" t="s">
        <v>19</v>
      </c>
      <c r="AB6" t="s">
        <v>19</v>
      </c>
      <c r="AC6" t="s">
        <v>127</v>
      </c>
      <c r="AD6" t="s">
        <v>6</v>
      </c>
      <c r="AE6" t="s">
        <v>128</v>
      </c>
      <c r="AF6" t="s">
        <v>85</v>
      </c>
      <c r="AG6" t="s">
        <v>73</v>
      </c>
      <c r="AH6" t="s">
        <v>19</v>
      </c>
    </row>
    <row r="7" customHeight="1" spans="1:32">
      <c r="A7" s="10" t="s">
        <v>129</v>
      </c>
      <c r="B7" s="10"/>
      <c r="C7" s="10" t="s">
        <v>130</v>
      </c>
      <c r="D7" s="10"/>
      <c r="E7" s="10"/>
      <c r="F7" s="10"/>
      <c r="G7" s="10" t="s">
        <v>130</v>
      </c>
      <c r="H7" s="10" t="s">
        <v>130</v>
      </c>
      <c r="I7" s="10" t="s">
        <v>130</v>
      </c>
      <c r="J7" s="10" t="s">
        <v>130</v>
      </c>
      <c r="K7" s="10" t="s">
        <v>130</v>
      </c>
      <c r="L7" s="10" t="s">
        <v>130</v>
      </c>
      <c r="M7" s="10" t="s">
        <v>130</v>
      </c>
      <c r="N7" s="10" t="s">
        <v>130</v>
      </c>
      <c r="O7" s="10" t="s">
        <v>130</v>
      </c>
      <c r="P7" s="10" t="s">
        <v>130</v>
      </c>
      <c r="Q7" s="10"/>
      <c r="R7" s="13" t="s">
        <v>20</v>
      </c>
      <c r="S7" s="13" t="s">
        <v>21</v>
      </c>
      <c r="T7" s="10" t="s">
        <v>130</v>
      </c>
      <c r="U7" s="13"/>
      <c r="V7" s="13" t="s">
        <v>131</v>
      </c>
      <c r="W7" s="13" t="s">
        <v>22</v>
      </c>
      <c r="X7" s="13"/>
      <c r="Y7" s="13"/>
      <c r="Z7" s="13"/>
      <c r="AA7" s="10"/>
      <c r="AB7" s="13"/>
      <c r="AC7" s="10"/>
      <c r="AD7" s="10" t="s">
        <v>130</v>
      </c>
      <c r="AE7" s="10"/>
      <c r="AF7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132</v>
      </c>
      <c r="B1" s="4" t="s">
        <v>133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134</v>
      </c>
      <c r="H1" s="4" t="s">
        <v>135</v>
      </c>
      <c r="I1" s="4" t="s">
        <v>13</v>
      </c>
      <c r="J1" s="4" t="s">
        <v>17</v>
      </c>
      <c r="K1" s="4" t="s">
        <v>18</v>
      </c>
      <c r="L1" s="9" t="s">
        <v>136</v>
      </c>
      <c r="M1" s="4" t="s">
        <v>137</v>
      </c>
      <c r="N1" s="4" t="s">
        <v>138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139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I14"/>
  <sheetViews>
    <sheetView tabSelected="1" workbookViewId="0">
      <selection activeCell="A13" sqref="A13:A1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140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247</v>
      </c>
      <c r="E2" t="str">
        <f>VLOOKUP(A2,HOP!A:L,12,0)</f>
        <v>247.00</v>
      </c>
      <c r="F2" t="str">
        <f>VLOOKUP(A2,HOP!A:C,3,0)</f>
        <v>2534298</v>
      </c>
      <c r="G2">
        <f>D2-E2</f>
        <v>0</v>
      </c>
      <c r="H2" t="str">
        <f>$H$1&amp;F2</f>
        <v>，2534298</v>
      </c>
      <c r="I2" t="str">
        <f>VLOOKUP(A2,HOP!A:U,21,0)</f>
        <v>直连</v>
      </c>
    </row>
    <row r="3" ht="14.25" hidden="1" customHeight="1" spans="1:9">
      <c r="A3" s="6" t="s">
        <v>86</v>
      </c>
      <c r="B3" s="7" t="s">
        <v>92</v>
      </c>
      <c r="C3" s="7" t="s">
        <v>93</v>
      </c>
      <c r="D3" s="3">
        <v>0</v>
      </c>
      <c r="E3" t="e">
        <f>VLOOKUP(A3,HOP!A:L,12,0)</f>
        <v>#N/A</v>
      </c>
      <c r="F3" t="e">
        <f>VLOOKUP(A3,HOP!A:C,3,0)</f>
        <v>#N/A</v>
      </c>
      <c r="G3" t="e">
        <f>D3-E3</f>
        <v>#N/A</v>
      </c>
      <c r="H3" t="e">
        <f>$H$1&amp;F3</f>
        <v>#N/A</v>
      </c>
      <c r="I3" t="e">
        <f>VLOOKUP(A3,HOP!A:U,21,0)</f>
        <v>#N/A</v>
      </c>
    </row>
    <row r="4" ht="14.25" customHeight="1" spans="1:9">
      <c r="A4" s="6" t="s">
        <v>97</v>
      </c>
      <c r="B4" s="7" t="s">
        <v>103</v>
      </c>
      <c r="C4" s="7" t="s">
        <v>104</v>
      </c>
      <c r="D4" s="3">
        <v>440</v>
      </c>
      <c r="E4" t="str">
        <f>VLOOKUP(A4,HOP!A:L,12,0)</f>
        <v>440.00</v>
      </c>
      <c r="F4" t="str">
        <f>VLOOKUP(A4,HOP!A:C,3,0)</f>
        <v>2532443</v>
      </c>
      <c r="G4">
        <f>D4-E4</f>
        <v>0</v>
      </c>
      <c r="H4" t="str">
        <f>$H$1&amp;F4</f>
        <v>，2532443</v>
      </c>
      <c r="I4" t="str">
        <f>VLOOKUP(A4,HOP!A:U,21,0)</f>
        <v>直连</v>
      </c>
    </row>
    <row r="5" ht="14.25" hidden="1" customHeight="1" spans="1:9">
      <c r="A5" s="6" t="s">
        <v>109</v>
      </c>
      <c r="B5" s="7" t="s">
        <v>104</v>
      </c>
      <c r="C5" s="7" t="s">
        <v>114</v>
      </c>
      <c r="D5" s="3">
        <v>0</v>
      </c>
      <c r="E5" t="e">
        <f>VLOOKUP(A5,HOP!A:L,12,0)</f>
        <v>#N/A</v>
      </c>
      <c r="F5" t="e">
        <f>VLOOKUP(A5,HOP!A:C,3,0)</f>
        <v>#N/A</v>
      </c>
      <c r="G5" t="e">
        <f>D5-E5</f>
        <v>#N/A</v>
      </c>
      <c r="H5" t="e">
        <f>$H$1&amp;F5</f>
        <v>#N/A</v>
      </c>
      <c r="I5" t="e">
        <f>VLOOKUP(A5,HOP!A:U,21,0)</f>
        <v>#N/A</v>
      </c>
    </row>
    <row r="6" ht="14.25" customHeight="1" spans="1:9">
      <c r="A6" s="6" t="s">
        <v>118</v>
      </c>
      <c r="B6" s="7" t="s">
        <v>123</v>
      </c>
      <c r="C6" s="7" t="s">
        <v>124</v>
      </c>
      <c r="D6" s="3">
        <v>1226</v>
      </c>
      <c r="E6" t="str">
        <f>VLOOKUP(A6,HOP!A:L,12,0)</f>
        <v>1226.00</v>
      </c>
      <c r="F6" t="str">
        <f>VLOOKUP(A6,HOP!A:C,3,0)</f>
        <v>2539238</v>
      </c>
      <c r="G6">
        <f>D6-E6</f>
        <v>0</v>
      </c>
      <c r="H6" t="str">
        <f>$H$1&amp;F6</f>
        <v>，2539238</v>
      </c>
      <c r="I6" t="str">
        <f>VLOOKUP(A6,HOP!A:U,21,0)</f>
        <v>直连</v>
      </c>
    </row>
    <row r="8" spans="4:4">
      <c r="D8" s="3">
        <f>SUM(D2:D7)</f>
        <v>1913</v>
      </c>
    </row>
    <row r="9" ht="14.25" spans="4:4">
      <c r="D9" s="8" t="s">
        <v>23</v>
      </c>
    </row>
    <row r="13" spans="1:1">
      <c r="A13" t="s">
        <v>141</v>
      </c>
    </row>
    <row r="14" spans="1:1">
      <c r="A14" s="5" t="s">
        <v>142</v>
      </c>
    </row>
  </sheetData>
  <autoFilter ref="A1:I6">
    <filterColumn colId="3">
      <filters>
        <filter val="247.00"/>
        <filter val="440.00"/>
        <filter val="1,226.00"/>
      </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"/>
  <sheetViews>
    <sheetView workbookViewId="0">
      <selection activeCell="D1" sqref="D$1:D$1048576"/>
    </sheetView>
  </sheetViews>
  <sheetFormatPr defaultColWidth="9.14285714285714" defaultRowHeight="12.75" outlineLevelRow="3"/>
  <cols>
    <col min="1" max="16383" width="9.14285714285714" style="1"/>
  </cols>
  <sheetData>
    <row r="1" s="1" customFormat="1" spans="1:21">
      <c r="A1" s="2" t="s">
        <v>143</v>
      </c>
      <c r="B1" s="2" t="s">
        <v>144</v>
      </c>
      <c r="C1" s="2" t="s">
        <v>145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146</v>
      </c>
      <c r="I1" s="2" t="s">
        <v>147</v>
      </c>
      <c r="J1" s="2" t="s">
        <v>148</v>
      </c>
      <c r="K1" s="2" t="s">
        <v>149</v>
      </c>
      <c r="L1" s="2" t="s">
        <v>150</v>
      </c>
      <c r="M1" s="2" t="s">
        <v>151</v>
      </c>
      <c r="N1" s="2" t="s">
        <v>152</v>
      </c>
      <c r="O1" s="2" t="s">
        <v>153</v>
      </c>
      <c r="P1" s="2" t="s">
        <v>154</v>
      </c>
      <c r="Q1" s="2" t="s">
        <v>155</v>
      </c>
      <c r="R1" s="2" t="s">
        <v>156</v>
      </c>
      <c r="S1" s="2" t="s">
        <v>157</v>
      </c>
      <c r="T1" s="2" t="s">
        <v>158</v>
      </c>
      <c r="U1" s="2" t="s">
        <v>159</v>
      </c>
    </row>
    <row r="2" s="1" customFormat="1" spans="1:21">
      <c r="A2" s="1" t="s">
        <v>118</v>
      </c>
      <c r="B2" s="1" t="s">
        <v>114</v>
      </c>
      <c r="C2" s="1" t="s">
        <v>119</v>
      </c>
      <c r="D2" s="1" t="s">
        <v>121</v>
      </c>
      <c r="E2" s="1" t="s">
        <v>160</v>
      </c>
      <c r="F2" s="1" t="s">
        <v>123</v>
      </c>
      <c r="G2" s="1" t="s">
        <v>124</v>
      </c>
      <c r="H2" s="1" t="s">
        <v>161</v>
      </c>
      <c r="I2" s="1" t="s">
        <v>162</v>
      </c>
      <c r="J2" s="1" t="s">
        <v>163</v>
      </c>
      <c r="K2" s="1" t="s">
        <v>162</v>
      </c>
      <c r="L2" s="1" t="s">
        <v>162</v>
      </c>
      <c r="M2" s="1" t="s">
        <v>164</v>
      </c>
      <c r="N2" s="1" t="s">
        <v>164</v>
      </c>
      <c r="O2" s="1" t="s">
        <v>165</v>
      </c>
      <c r="P2" s="1" t="s">
        <v>166</v>
      </c>
      <c r="Q2" s="1" t="s">
        <v>167</v>
      </c>
      <c r="R2" s="1" t="s">
        <v>168</v>
      </c>
      <c r="S2" s="1" t="s">
        <v>73</v>
      </c>
      <c r="T2" s="1" t="s">
        <v>169</v>
      </c>
      <c r="U2" s="1" t="s">
        <v>170</v>
      </c>
    </row>
    <row r="3" s="1" customFormat="1" spans="1:21">
      <c r="A3" s="1" t="s">
        <v>70</v>
      </c>
      <c r="B3" s="1" t="s">
        <v>79</v>
      </c>
      <c r="C3" s="1" t="s">
        <v>71</v>
      </c>
      <c r="D3" s="1" t="s">
        <v>76</v>
      </c>
      <c r="E3" s="1" t="s">
        <v>171</v>
      </c>
      <c r="F3" s="1" t="s">
        <v>79</v>
      </c>
      <c r="G3" s="1" t="s">
        <v>80</v>
      </c>
      <c r="H3" s="1" t="s">
        <v>161</v>
      </c>
      <c r="I3" s="1" t="s">
        <v>172</v>
      </c>
      <c r="J3" s="1" t="s">
        <v>163</v>
      </c>
      <c r="K3" s="1" t="s">
        <v>172</v>
      </c>
      <c r="L3" s="1" t="s">
        <v>172</v>
      </c>
      <c r="M3" s="1" t="s">
        <v>164</v>
      </c>
      <c r="N3" s="1" t="s">
        <v>164</v>
      </c>
      <c r="O3" s="1" t="s">
        <v>165</v>
      </c>
      <c r="P3" s="1" t="s">
        <v>166</v>
      </c>
      <c r="Q3" s="1" t="s">
        <v>167</v>
      </c>
      <c r="R3" s="1" t="s">
        <v>173</v>
      </c>
      <c r="S3" s="1" t="s">
        <v>73</v>
      </c>
      <c r="T3" s="1" t="s">
        <v>169</v>
      </c>
      <c r="U3" s="1" t="s">
        <v>170</v>
      </c>
    </row>
    <row r="4" s="1" customFormat="1" spans="1:21">
      <c r="A4" s="1" t="s">
        <v>97</v>
      </c>
      <c r="B4" s="1" t="s">
        <v>102</v>
      </c>
      <c r="C4" s="1" t="s">
        <v>98</v>
      </c>
      <c r="D4" s="1" t="s">
        <v>100</v>
      </c>
      <c r="E4" s="1" t="s">
        <v>174</v>
      </c>
      <c r="F4" s="1" t="s">
        <v>103</v>
      </c>
      <c r="G4" s="1" t="s">
        <v>104</v>
      </c>
      <c r="H4" s="1" t="s">
        <v>161</v>
      </c>
      <c r="I4" s="1" t="s">
        <v>175</v>
      </c>
      <c r="J4" s="1" t="s">
        <v>163</v>
      </c>
      <c r="K4" s="1" t="s">
        <v>175</v>
      </c>
      <c r="L4" s="1" t="s">
        <v>175</v>
      </c>
      <c r="M4" s="1" t="s">
        <v>164</v>
      </c>
      <c r="N4" s="1" t="s">
        <v>164</v>
      </c>
      <c r="O4" s="1" t="s">
        <v>165</v>
      </c>
      <c r="P4" s="1" t="s">
        <v>166</v>
      </c>
      <c r="Q4" s="1" t="s">
        <v>167</v>
      </c>
      <c r="R4" s="1" t="s">
        <v>176</v>
      </c>
      <c r="S4" s="1" t="s">
        <v>73</v>
      </c>
      <c r="T4" s="1" t="s">
        <v>169</v>
      </c>
      <c r="U4" s="1" t="s">
        <v>170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2022-05-10T02:14:19Z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164C2F21CA30429CA1901291A768CD6E</vt:lpwstr>
  </property>
</Properties>
</file>