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<sst xmlns="http://schemas.openxmlformats.org/spreadsheetml/2006/main" count="864" uniqueCount="236">
  <si>
    <t>去哪儿网酒店预付对账单</t>
  </si>
  <si>
    <t>供应商名称：</t>
  </si>
  <si>
    <t>趣悠游</t>
  </si>
  <si>
    <t>结算周期：</t>
  </si>
  <si>
    <t>2022-05-02至2022-05-08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</si>
  <si>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</si>
  <si>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</si>
  <si>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</si>
  <si>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</si>
  <si>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</si>
  <si>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</si>
  <si>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</si>
  <si>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</si>
  <si>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</si>
  <si>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</si>
  <si>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</si>
  <si>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</si>
  <si>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</si>
  <si>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</si>
  <si>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</si>
  <si>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¥21,173.00</t>
  </si>
  <si>
    <t>¥453.00</t>
  </si>
  <si>
    <t>¥1,940.00</t>
  </si>
  <si>
    <t>¥18,780.00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</si>
  <si>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</si>
  <si>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</si>
  <si>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</si>
  <si>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</si>
  <si>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</si>
  <si>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</si>
  <si>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</si>
  <si>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</si>
  <si>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</si>
  <si>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</si>
  <si>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</si>
  <si>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</si>
  <si>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</si>
  <si>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</si>
  <si>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</si>
  <si>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</si>
  <si>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</si>
  <si>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</si>
  <si>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</si>
  <si>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</si>
  <si>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</si>
  <si>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</si>
  <si>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</si>
  <si>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</si>
  <si>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</si>
  <si>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</si>
  <si>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</si>
  <si>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</si>
  <si>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</si>
  <si>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</si>
  <si>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</si>
  <si>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</si>
  <si>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</si>
  <si>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</si>
  <si>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</si>
  <si>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</si>
  <si>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</si>
  <si>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</si>
  <si>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</si>
  <si>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</si>
  <si>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</si>
  <si>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</si>
  <si>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</si>
  <si>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</si>
  <si>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</si>
  <si>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</si>
  <si>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702983025631</t>
  </si>
  <si>
    <t>2531269</t>
  </si>
  <si>
    <t>酒店预付</t>
  </si>
  <si>
    <t>否</t>
  </si>
  <si>
    <t>普通</t>
  </si>
  <si>
    <t>221856233</t>
  </si>
  <si>
    <t>澳门新葡京酒店</t>
  </si>
  <si>
    <t>1626188</t>
  </si>
  <si>
    <t>HE/ZAN|HU/FANG</t>
  </si>
  <si>
    <t>2022-04-30</t>
  </si>
  <si>
    <t>2022-05-01</t>
  </si>
  <si>
    <t>2022-05-02</t>
  </si>
  <si>
    <t>¥834.00</t>
  </si>
  <si>
    <t>¥89.00</t>
  </si>
  <si>
    <t>¥745.00</t>
  </si>
  <si>
    <t>高级双床客房</t>
  </si>
  <si>
    <t>WEBSITE</t>
  </si>
  <si>
    <t>702985716432</t>
  </si>
  <si>
    <t>2533618</t>
  </si>
  <si>
    <t>197295179</t>
  </si>
  <si>
    <t>曼谷铂尔曼皇权酒店 (SHA Plus+)</t>
  </si>
  <si>
    <t>LIAO/FEI</t>
  </si>
  <si>
    <t>2022-05-03</t>
  </si>
  <si>
    <t>2022-05-02 13:28:45</t>
  </si>
  <si>
    <t>Superior Twin Room</t>
  </si>
  <si>
    <t>702981418549</t>
  </si>
  <si>
    <t>2528070</t>
  </si>
  <si>
    <t>197323505</t>
  </si>
  <si>
    <t>纽约中央凯悦大酒店</t>
  </si>
  <si>
    <t>CHEN/ZIJUN</t>
  </si>
  <si>
    <t>2022-04-28</t>
  </si>
  <si>
    <t>2022-04-29</t>
  </si>
  <si>
    <t>¥4,554.00</t>
  </si>
  <si>
    <t>¥414.00</t>
  </si>
  <si>
    <t>¥4,140.00</t>
  </si>
  <si>
    <t>deluxe king bed room</t>
  </si>
  <si>
    <t>702985285512</t>
  </si>
  <si>
    <t>2533839</t>
  </si>
  <si>
    <t>SABHARWAL/PAVNEESH</t>
  </si>
  <si>
    <t>¥457.00</t>
  </si>
  <si>
    <t>¥46.00</t>
  </si>
  <si>
    <t>¥411.00</t>
  </si>
  <si>
    <t>Superior Room</t>
  </si>
  <si>
    <t>702985822009</t>
  </si>
  <si>
    <t>2533719</t>
  </si>
  <si>
    <t>702985208744</t>
  </si>
  <si>
    <t>2534132</t>
  </si>
  <si>
    <t>820578613</t>
  </si>
  <si>
    <t>洛杉矶冒险家全套房酒店</t>
  </si>
  <si>
    <t>ZHANG/ZIYANG</t>
  </si>
  <si>
    <t>¥501.00</t>
  </si>
  <si>
    <t>¥48.00</t>
  </si>
  <si>
    <t>suite one queen and one sofa bed</t>
  </si>
  <si>
    <t>702979683399</t>
  </si>
  <si>
    <t>2525658</t>
  </si>
  <si>
    <t>221834951</t>
  </si>
  <si>
    <t>香港港丽酒店</t>
  </si>
  <si>
    <t>LIU/YUCHUN|XU/SHUCHUN</t>
  </si>
  <si>
    <t>2022-04-26</t>
  </si>
  <si>
    <t>2022-05-04</t>
  </si>
  <si>
    <t>¥9,065.00</t>
  </si>
  <si>
    <t>¥825.00</t>
  </si>
  <si>
    <t>¥8,240.00</t>
  </si>
  <si>
    <t>Executive Peak View King Room</t>
  </si>
  <si>
    <t>702985093991</t>
  </si>
  <si>
    <t>2534671</t>
  </si>
  <si>
    <t>702979016192</t>
  </si>
  <si>
    <t>2524974</t>
  </si>
  <si>
    <t>197330624</t>
  </si>
  <si>
    <t>阿布扎比市区万豪酒店</t>
  </si>
  <si>
    <t>LI/HEXIN|LI/MENG</t>
  </si>
  <si>
    <t>¥1,208.00</t>
  </si>
  <si>
    <t>¥104.00</t>
  </si>
  <si>
    <t>¥1,104.00</t>
  </si>
  <si>
    <t>Deluxe Room</t>
  </si>
  <si>
    <t>702987560765</t>
  </si>
  <si>
    <t>2536857</t>
  </si>
  <si>
    <t>2022-05-05</t>
  </si>
  <si>
    <t>¥407.00</t>
  </si>
  <si>
    <t>702987732131</t>
  </si>
  <si>
    <t>2536821</t>
  </si>
  <si>
    <t>2022-05-06</t>
  </si>
  <si>
    <t>¥906.00</t>
  </si>
  <si>
    <t>¥92.00</t>
  </si>
  <si>
    <t>¥814.00</t>
  </si>
  <si>
    <t>702987161625</t>
  </si>
  <si>
    <t>2536819</t>
  </si>
  <si>
    <t>ZHU/HAIMING</t>
  </si>
  <si>
    <t>¥914.00</t>
  </si>
  <si>
    <t>¥822.00</t>
  </si>
  <si>
    <t>702987552059</t>
  </si>
  <si>
    <t>2536827</t>
  </si>
  <si>
    <t>LEI/YINGFEI</t>
  </si>
  <si>
    <t>合计</t>
  </si>
  <si>
    <t/>
  </si>
  <si>
    <t>¥20,720.00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</si>
  <si>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</si>
  <si>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</si>
  <si>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</si>
  <si>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</si>
  <si>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</si>
  <si>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</si>
  <si>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</si>
  <si>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</si>
  <si>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</si>
  <si>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A220510103129481</t>
  </si>
  <si>
    <t>A220510103148481</t>
  </si>
  <si>
    <r>
      <t>总计：</t>
    </r>
    <r>
      <rPr>
        <sz val="10"/>
        <rFont val="Arial"/>
        <charset val="134"/>
      </rPr>
      <t>18780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</si>
  <si>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</si>
  <si>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</si>
  <si>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</si>
  <si>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</si>
  <si>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</si>
  <si>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</si>
  <si>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</si>
  <si>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</si>
  <si>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</si>
  <si>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</si>
  <si>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</si>
  <si>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</si>
  <si>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</si>
  <si>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</si>
  <si>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</si>
  <si>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</si>
  <si>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</si>
  <si>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曼谷铂尔曼皇权酒店</t>
  </si>
  <si>
    <t>SABHARWAL PAVNEESH</t>
  </si>
  <si>
    <t>退房日周结</t>
  </si>
  <si>
    <t>407.00</t>
  </si>
  <si>
    <t>RMB</t>
  </si>
  <si>
    <t>0</t>
  </si>
  <si>
    <t>0.00</t>
  </si>
  <si>
    <t>趣悠游国际直连</t>
  </si>
  <si>
    <t>1659</t>
  </si>
  <si>
    <t>2022-05-04 16:09:07</t>
  </si>
  <si>
    <t>汇智国际旅游发展有限公司</t>
  </si>
  <si>
    <t>直采</t>
  </si>
  <si>
    <t>LEI YINGFEI</t>
  </si>
  <si>
    <t>822.00</t>
  </si>
  <si>
    <t>2022-05-04 15:59:51</t>
  </si>
  <si>
    <t>LIAO FEI</t>
  </si>
  <si>
    <t>814.00</t>
  </si>
  <si>
    <t>2022-05-04 15:59:04</t>
  </si>
  <si>
    <t>ZHU HAIMING</t>
  </si>
  <si>
    <t>2022-05-04 16:07:40</t>
  </si>
  <si>
    <t>411.00</t>
  </si>
  <si>
    <t>2022-05-03 10:18:09</t>
  </si>
  <si>
    <t>ZHANG ZIYANG</t>
  </si>
  <si>
    <t>453.00</t>
  </si>
  <si>
    <t>2022-05-02 17:50:34</t>
  </si>
  <si>
    <t>直连</t>
  </si>
  <si>
    <t>2022-05-02 15:04:11</t>
  </si>
  <si>
    <t>2022-05-02 13:51:11</t>
  </si>
  <si>
    <t>HE ZAN,HU FANG</t>
  </si>
  <si>
    <t>745.00</t>
  </si>
  <si>
    <t>2022-04-30 20:37:46</t>
  </si>
  <si>
    <t>纽约君悦酒店</t>
  </si>
  <si>
    <t>CHEN ZIJUN</t>
  </si>
  <si>
    <t>4140.00</t>
  </si>
  <si>
    <t>2022-04-28 13:57:01</t>
  </si>
  <si>
    <t>LIU YUCHUN,XU SHUCHUN</t>
  </si>
  <si>
    <t>8240.00</t>
  </si>
  <si>
    <t>2022-04-26 15:42:49</t>
  </si>
  <si>
    <t>LI HEXIN,LI MENG</t>
  </si>
  <si>
    <t>1104.00</t>
  </si>
  <si>
    <t>2022-04-26 02:21:08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</si>
</sst>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8" formatCode="&quot;￥&quot;#,##0.00;[Red]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3" borderId="12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8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26" t="s">
        <v>19</v>
      </c>
      <c r="K8" s="26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8"/>
      <c r="F12" s="40"/>
      <c r="I12" s="40"/>
    </row>
    <row r="13" ht="15" customHeight="1" spans="1:9">
      <c r="A13" s="38" t="s">
        <v>31</v>
      </c>
      <c r="B13" s="39" t="s">
        <v>32</v>
      </c>
      <c r="C13" s="18"/>
      <c r="F13" s="40"/>
      <c r="I13" s="40"/>
    </row>
    <row r="14" ht="15" customHeight="1" spans="1:9">
      <c r="A14" s="38" t="s">
        <v>33</v>
      </c>
      <c r="B14" s="39" t="s">
        <v>34</v>
      </c>
      <c r="C14" s="18"/>
      <c r="F14" s="40"/>
      <c r="G14" s="18"/>
      <c r="H14" s="18"/>
      <c r="I14" s="40"/>
    </row>
    <row r="15" ht="15" customHeight="1" spans="1:9">
      <c r="A15" s="38" t="s">
        <v>35</v>
      </c>
      <c r="B15" s="39" t="s">
        <v>36</v>
      </c>
      <c r="C15" s="18"/>
      <c r="F15" s="40"/>
      <c r="I15" s="40"/>
    </row>
    <row r="16" ht="15" customHeight="1" spans="1:9">
      <c r="A16" s="38" t="s">
        <v>37</v>
      </c>
      <c r="B16" s="39" t="s">
        <v>38</v>
      </c>
      <c r="C16" s="18"/>
      <c r="F16" s="40"/>
      <c r="I16" s="40"/>
    </row>
    <row r="17" ht="15" customHeight="1" spans="1:6">
      <c r="A17" s="38" t="s">
        <v>39</v>
      </c>
      <c r="B17" s="39" t="s">
        <v>40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92</v>
      </c>
      <c r="Q3" s="7"/>
      <c r="R3" s="11" t="s">
        <v>21</v>
      </c>
      <c r="S3" s="12" t="s">
        <v>21</v>
      </c>
      <c r="T3" s="7" t="s">
        <v>93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101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89</v>
      </c>
      <c r="H5" s="7" t="s">
        <v>90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81</v>
      </c>
      <c r="P5" s="7" t="s">
        <v>92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89</v>
      </c>
      <c r="H6" s="7" t="s">
        <v>90</v>
      </c>
      <c r="I6" s="7" t="s">
        <v>77</v>
      </c>
      <c r="J6" s="7" t="s">
        <v>2</v>
      </c>
      <c r="K6" s="7" t="s">
        <v>91</v>
      </c>
      <c r="L6" s="7">
        <v>1</v>
      </c>
      <c r="M6" s="7">
        <v>1</v>
      </c>
      <c r="N6" s="7" t="s">
        <v>81</v>
      </c>
      <c r="O6" s="7" t="s">
        <v>81</v>
      </c>
      <c r="P6" s="7" t="s">
        <v>92</v>
      </c>
      <c r="Q6" s="7"/>
      <c r="R6" s="11" t="s">
        <v>109</v>
      </c>
      <c r="S6" s="12" t="s">
        <v>19</v>
      </c>
      <c r="T6" s="7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115</v>
      </c>
      <c r="B7" s="6" t="s">
        <v>116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81</v>
      </c>
      <c r="O7" s="7" t="s">
        <v>81</v>
      </c>
      <c r="P7" s="7" t="s">
        <v>92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21</v>
      </c>
      <c r="AD7" t="s">
        <v>6</v>
      </c>
      <c r="AE7" t="s">
        <v>122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123</v>
      </c>
      <c r="B8" s="6" t="s">
        <v>124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125</v>
      </c>
      <c r="H8" s="7" t="s">
        <v>126</v>
      </c>
      <c r="I8" s="7" t="s">
        <v>77</v>
      </c>
      <c r="J8" s="7" t="s">
        <v>2</v>
      </c>
      <c r="K8" s="7" t="s">
        <v>127</v>
      </c>
      <c r="L8" s="7">
        <v>1</v>
      </c>
      <c r="M8" s="7">
        <v>5</v>
      </c>
      <c r="N8" s="7" t="s">
        <v>128</v>
      </c>
      <c r="O8" s="7" t="s">
        <v>101</v>
      </c>
      <c r="P8" s="7" t="s">
        <v>129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 t="s">
        <v>135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89</v>
      </c>
      <c r="H9" s="7" t="s">
        <v>90</v>
      </c>
      <c r="I9" s="7" t="s">
        <v>77</v>
      </c>
      <c r="J9" s="7" t="s">
        <v>2</v>
      </c>
      <c r="K9" s="7" t="s">
        <v>108</v>
      </c>
      <c r="L9" s="7">
        <v>1</v>
      </c>
      <c r="M9" s="7">
        <v>1</v>
      </c>
      <c r="N9" s="7" t="s">
        <v>81</v>
      </c>
      <c r="O9" s="7" t="s">
        <v>92</v>
      </c>
      <c r="P9" s="7" t="s">
        <v>129</v>
      </c>
      <c r="Q9" s="7"/>
      <c r="R9" s="11" t="s">
        <v>109</v>
      </c>
      <c r="S9" s="12" t="s">
        <v>19</v>
      </c>
      <c r="T9" s="7"/>
      <c r="U9" s="11" t="s">
        <v>19</v>
      </c>
      <c r="V9" s="11" t="s">
        <v>109</v>
      </c>
      <c r="W9" s="12" t="s">
        <v>110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111</v>
      </c>
      <c r="AD9" t="s">
        <v>6</v>
      </c>
      <c r="AE9" t="s">
        <v>112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136</v>
      </c>
      <c r="B10" s="6" t="s">
        <v>137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138</v>
      </c>
      <c r="H10" s="7" t="s">
        <v>139</v>
      </c>
      <c r="I10" s="7" t="s">
        <v>77</v>
      </c>
      <c r="J10" s="7" t="s">
        <v>2</v>
      </c>
      <c r="K10" s="7" t="s">
        <v>140</v>
      </c>
      <c r="L10" s="7">
        <v>1</v>
      </c>
      <c r="M10" s="7">
        <v>2</v>
      </c>
      <c r="N10" s="7" t="s">
        <v>128</v>
      </c>
      <c r="O10" s="7" t="s">
        <v>81</v>
      </c>
      <c r="P10" s="7" t="s">
        <v>129</v>
      </c>
      <c r="Q10" s="7"/>
      <c r="R10" s="11" t="s">
        <v>141</v>
      </c>
      <c r="S10" s="12" t="s">
        <v>19</v>
      </c>
      <c r="T10" s="7"/>
      <c r="U10" s="11" t="s">
        <v>19</v>
      </c>
      <c r="V10" s="11" t="s">
        <v>141</v>
      </c>
      <c r="W10" s="12" t="s">
        <v>142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145</v>
      </c>
      <c r="B11" s="6" t="s">
        <v>146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89</v>
      </c>
      <c r="H11" s="7" t="s">
        <v>90</v>
      </c>
      <c r="I11" s="7" t="s">
        <v>77</v>
      </c>
      <c r="J11" s="7" t="s">
        <v>2</v>
      </c>
      <c r="K11" s="7" t="s">
        <v>108</v>
      </c>
      <c r="L11" s="7">
        <v>1</v>
      </c>
      <c r="M11" s="7">
        <v>1</v>
      </c>
      <c r="N11" s="7" t="s">
        <v>129</v>
      </c>
      <c r="O11" s="7" t="s">
        <v>129</v>
      </c>
      <c r="P11" s="7" t="s">
        <v>147</v>
      </c>
      <c r="Q11" s="7"/>
      <c r="R11" s="11" t="s">
        <v>21</v>
      </c>
      <c r="S11" s="12" t="s">
        <v>19</v>
      </c>
      <c r="T11" s="7"/>
      <c r="U11" s="11" t="s">
        <v>19</v>
      </c>
      <c r="V11" s="11" t="s">
        <v>21</v>
      </c>
      <c r="W11" s="12" t="s">
        <v>110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148</v>
      </c>
      <c r="AD11" t="s">
        <v>6</v>
      </c>
      <c r="AE11" t="s">
        <v>94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149</v>
      </c>
      <c r="B12" s="6" t="s">
        <v>150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89</v>
      </c>
      <c r="H12" s="7" t="s">
        <v>90</v>
      </c>
      <c r="I12" s="7" t="s">
        <v>77</v>
      </c>
      <c r="J12" s="7" t="s">
        <v>2</v>
      </c>
      <c r="K12" s="7" t="s">
        <v>91</v>
      </c>
      <c r="L12" s="7">
        <v>1</v>
      </c>
      <c r="M12" s="7">
        <v>2</v>
      </c>
      <c r="N12" s="7" t="s">
        <v>129</v>
      </c>
      <c r="O12" s="7" t="s">
        <v>129</v>
      </c>
      <c r="P12" s="7" t="s">
        <v>151</v>
      </c>
      <c r="Q12" s="7"/>
      <c r="R12" s="11" t="s">
        <v>152</v>
      </c>
      <c r="S12" s="12" t="s">
        <v>19</v>
      </c>
      <c r="T12" s="7"/>
      <c r="U12" s="11" t="s">
        <v>19</v>
      </c>
      <c r="V12" s="11" t="s">
        <v>152</v>
      </c>
      <c r="W12" s="12" t="s">
        <v>153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154</v>
      </c>
      <c r="AD12" t="s">
        <v>6</v>
      </c>
      <c r="AE12" t="s">
        <v>94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155</v>
      </c>
      <c r="B13" s="6" t="s">
        <v>156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89</v>
      </c>
      <c r="H13" s="7" t="s">
        <v>90</v>
      </c>
      <c r="I13" s="7" t="s">
        <v>77</v>
      </c>
      <c r="J13" s="7" t="s">
        <v>2</v>
      </c>
      <c r="K13" s="7" t="s">
        <v>157</v>
      </c>
      <c r="L13" s="7">
        <v>1</v>
      </c>
      <c r="M13" s="7">
        <v>2</v>
      </c>
      <c r="N13" s="7" t="s">
        <v>129</v>
      </c>
      <c r="O13" s="7" t="s">
        <v>129</v>
      </c>
      <c r="P13" s="7" t="s">
        <v>151</v>
      </c>
      <c r="Q13" s="7"/>
      <c r="R13" s="11" t="s">
        <v>158</v>
      </c>
      <c r="S13" s="12" t="s">
        <v>19</v>
      </c>
      <c r="T13" s="7"/>
      <c r="U13" s="11" t="s">
        <v>19</v>
      </c>
      <c r="V13" s="11" t="s">
        <v>158</v>
      </c>
      <c r="W13" s="12" t="s">
        <v>153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112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160</v>
      </c>
      <c r="B14" s="6" t="s">
        <v>161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89</v>
      </c>
      <c r="H14" s="7" t="s">
        <v>90</v>
      </c>
      <c r="I14" s="7" t="s">
        <v>77</v>
      </c>
      <c r="J14" s="7" t="s">
        <v>2</v>
      </c>
      <c r="K14" s="7" t="s">
        <v>162</v>
      </c>
      <c r="L14" s="7">
        <v>1</v>
      </c>
      <c r="M14" s="7">
        <v>2</v>
      </c>
      <c r="N14" s="7" t="s">
        <v>129</v>
      </c>
      <c r="O14" s="7" t="s">
        <v>129</v>
      </c>
      <c r="P14" s="7" t="s">
        <v>151</v>
      </c>
      <c r="Q14" s="7"/>
      <c r="R14" s="11" t="s">
        <v>158</v>
      </c>
      <c r="S14" s="12" t="s">
        <v>19</v>
      </c>
      <c r="T14" s="7"/>
      <c r="U14" s="11" t="s">
        <v>19</v>
      </c>
      <c r="V14" s="11" t="s">
        <v>158</v>
      </c>
      <c r="W14" s="12" t="s">
        <v>153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159</v>
      </c>
      <c r="AD14" t="s">
        <v>6</v>
      </c>
      <c r="AE14" t="s">
        <v>112</v>
      </c>
      <c r="AF14" t="s">
        <v>86</v>
      </c>
      <c r="AG14" t="s">
        <v>73</v>
      </c>
      <c r="AH14" t="s">
        <v>19</v>
      </c>
    </row>
    <row r="15" customHeight="1" spans="1:32">
      <c r="A15" s="10" t="s">
        <v>163</v>
      </c>
      <c r="B15" s="10"/>
      <c r="C15" s="10" t="s">
        <v>164</v>
      </c>
      <c r="D15" s="10"/>
      <c r="E15" s="10"/>
      <c r="F15" s="10"/>
      <c r="G15" s="10" t="s">
        <v>164</v>
      </c>
      <c r="H15" s="10" t="s">
        <v>164</v>
      </c>
      <c r="I15" s="10" t="s">
        <v>164</v>
      </c>
      <c r="J15" s="10" t="s">
        <v>164</v>
      </c>
      <c r="K15" s="10" t="s">
        <v>164</v>
      </c>
      <c r="L15" s="10" t="s">
        <v>164</v>
      </c>
      <c r="M15" s="10" t="s">
        <v>164</v>
      </c>
      <c r="N15" s="10" t="s">
        <v>164</v>
      </c>
      <c r="O15" s="10" t="s">
        <v>164</v>
      </c>
      <c r="P15" s="10" t="s">
        <v>164</v>
      </c>
      <c r="Q15" s="10"/>
      <c r="R15" s="13" t="s">
        <v>20</v>
      </c>
      <c r="S15" s="13" t="s">
        <v>21</v>
      </c>
      <c r="T15" s="10" t="s">
        <v>164</v>
      </c>
      <c r="U15" s="13"/>
      <c r="V15" s="13" t="s">
        <v>165</v>
      </c>
      <c r="W15" s="13" t="s">
        <v>22</v>
      </c>
      <c r="X15" s="13"/>
      <c r="Y15" s="13"/>
      <c r="Z15" s="13"/>
      <c r="AA15" s="10"/>
      <c r="AB15" s="13"/>
      <c r="AC15" s="10"/>
      <c r="AD15" s="10" t="s">
        <v>164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166</v>
      </c>
      <c r="B1" s="4" t="s">
        <v>167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168</v>
      </c>
      <c r="H1" s="4" t="s">
        <v>169</v>
      </c>
      <c r="I1" s="4" t="s">
        <v>13</v>
      </c>
      <c r="J1" s="4" t="s">
        <v>17</v>
      </c>
      <c r="K1" s="4" t="s">
        <v>18</v>
      </c>
      <c r="L1" s="9" t="s">
        <v>170</v>
      </c>
      <c r="M1" s="4" t="s">
        <v>171</v>
      </c>
      <c r="N1" s="4" t="s">
        <v>172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1" sqref="A21:C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174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745</v>
      </c>
      <c r="E2" t="str">
        <f>VLOOKUP(A2,HOP!A:L,12,0)</f>
        <v>745.00</v>
      </c>
      <c r="F2" t="str">
        <f>VLOOKUP(A2,HOP!A:C,3,0)</f>
        <v>2531269</v>
      </c>
      <c r="G2">
        <f>D2-E2</f>
        <v>0</v>
      </c>
      <c r="H2" t="str">
        <f>$H$1&amp;F2</f>
        <v>，2531269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81</v>
      </c>
      <c r="C3" s="7" t="s">
        <v>92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4" si="0">D3-E3</f>
        <v>#N/A</v>
      </c>
      <c r="H3" t="e">
        <f t="shared" ref="H3:H14" si="1">$H$1&amp;F3</f>
        <v>#N/A</v>
      </c>
      <c r="I3" t="e">
        <f>VLOOKUP(A3,HOP!A:U,21,0)</f>
        <v>#N/A</v>
      </c>
    </row>
    <row r="4" ht="14.25" customHeight="1" spans="1:9">
      <c r="A4" s="6" t="s">
        <v>95</v>
      </c>
      <c r="B4" s="7" t="s">
        <v>101</v>
      </c>
      <c r="C4" s="7" t="s">
        <v>81</v>
      </c>
      <c r="D4" s="3">
        <v>4140</v>
      </c>
      <c r="E4" t="str">
        <f>VLOOKUP(A4,HOP!A:L,12,0)</f>
        <v>4140.00</v>
      </c>
      <c r="F4" t="str">
        <f>VLOOKUP(A4,HOP!A:C,3,0)</f>
        <v>2528070</v>
      </c>
      <c r="G4">
        <f t="shared" si="0"/>
        <v>0</v>
      </c>
      <c r="H4" t="str">
        <f t="shared" si="1"/>
        <v>，2528070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81</v>
      </c>
      <c r="C5" s="7" t="s">
        <v>92</v>
      </c>
      <c r="D5" s="3">
        <v>411</v>
      </c>
      <c r="E5" t="str">
        <f>VLOOKUP(A5,HOP!A:L,12,0)</f>
        <v>411.00</v>
      </c>
      <c r="F5" t="str">
        <f>VLOOKUP(A5,HOP!A:C,3,0)</f>
        <v>2533839</v>
      </c>
      <c r="G5">
        <f t="shared" si="0"/>
        <v>0</v>
      </c>
      <c r="H5" t="str">
        <f t="shared" si="1"/>
        <v>，2533839</v>
      </c>
      <c r="I5" t="str">
        <f>VLOOKUP(A5,HOP!A:U,21,0)</f>
        <v>直采</v>
      </c>
    </row>
    <row r="6" ht="14.25" customHeight="1" spans="1:9">
      <c r="A6" s="6" t="s">
        <v>113</v>
      </c>
      <c r="B6" s="7" t="s">
        <v>81</v>
      </c>
      <c r="C6" s="7" t="s">
        <v>92</v>
      </c>
      <c r="D6" s="3">
        <v>411</v>
      </c>
      <c r="E6" t="str">
        <f>VLOOKUP(A6,HOP!A:L,12,0)</f>
        <v>411.00</v>
      </c>
      <c r="F6" t="str">
        <f>VLOOKUP(A6,HOP!A:C,3,0)</f>
        <v>2533719</v>
      </c>
      <c r="G6">
        <f t="shared" si="0"/>
        <v>0</v>
      </c>
      <c r="H6" t="str">
        <f t="shared" si="1"/>
        <v>，2533719</v>
      </c>
      <c r="I6" t="str">
        <f>VLOOKUP(A6,HOP!A:U,21,0)</f>
        <v>直采</v>
      </c>
    </row>
    <row r="7" ht="14.25" customHeight="1" spans="1:9">
      <c r="A7" s="6" t="s">
        <v>115</v>
      </c>
      <c r="B7" s="7" t="s">
        <v>81</v>
      </c>
      <c r="C7" s="7" t="s">
        <v>92</v>
      </c>
      <c r="D7" s="3">
        <v>453</v>
      </c>
      <c r="E7" t="str">
        <f>VLOOKUP(A7,HOP!A:L,12,0)</f>
        <v>453.00</v>
      </c>
      <c r="F7" t="str">
        <f>VLOOKUP(A7,HOP!A:C,3,0)</f>
        <v>2534132</v>
      </c>
      <c r="G7">
        <f t="shared" si="0"/>
        <v>0</v>
      </c>
      <c r="H7" t="str">
        <f t="shared" si="1"/>
        <v>，2534132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101</v>
      </c>
      <c r="C8" s="7" t="s">
        <v>129</v>
      </c>
      <c r="D8" s="3">
        <v>8240</v>
      </c>
      <c r="E8" t="str">
        <f>VLOOKUP(A8,HOP!A:L,12,0)</f>
        <v>8240.00</v>
      </c>
      <c r="F8" t="str">
        <f>VLOOKUP(A8,HOP!A:C,3,0)</f>
        <v>2525658</v>
      </c>
      <c r="G8">
        <f t="shared" si="0"/>
        <v>0</v>
      </c>
      <c r="H8" t="str">
        <f t="shared" si="1"/>
        <v>，2525658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92</v>
      </c>
      <c r="C9" s="7" t="s">
        <v>129</v>
      </c>
      <c r="D9" s="3">
        <v>411</v>
      </c>
      <c r="E9" t="str">
        <f>VLOOKUP(A9,HOP!A:L,12,0)</f>
        <v>411.00</v>
      </c>
      <c r="F9" t="str">
        <f>VLOOKUP(A9,HOP!A:C,3,0)</f>
        <v>2534671</v>
      </c>
      <c r="G9">
        <f t="shared" si="0"/>
        <v>0</v>
      </c>
      <c r="H9" t="str">
        <f t="shared" si="1"/>
        <v>，2534671</v>
      </c>
      <c r="I9" t="str">
        <f>VLOOKUP(A9,HOP!A:U,21,0)</f>
        <v>直采</v>
      </c>
    </row>
    <row r="10" ht="14.25" customHeight="1" spans="1:9">
      <c r="A10" s="6" t="s">
        <v>136</v>
      </c>
      <c r="B10" s="7" t="s">
        <v>81</v>
      </c>
      <c r="C10" s="7" t="s">
        <v>129</v>
      </c>
      <c r="D10" s="3">
        <v>1104</v>
      </c>
      <c r="E10" t="str">
        <f>VLOOKUP(A10,HOP!A:L,12,0)</f>
        <v>1104.00</v>
      </c>
      <c r="F10" t="str">
        <f>VLOOKUP(A10,HOP!A:C,3,0)</f>
        <v>2524974</v>
      </c>
      <c r="G10">
        <f t="shared" si="0"/>
        <v>0</v>
      </c>
      <c r="H10" t="str">
        <f t="shared" si="1"/>
        <v>，2524974</v>
      </c>
      <c r="I10" t="str">
        <f>VLOOKUP(A10,HOP!A:U,21,0)</f>
        <v>直连</v>
      </c>
    </row>
    <row r="11" ht="14.25" customHeight="1" spans="1:9">
      <c r="A11" s="6" t="s">
        <v>145</v>
      </c>
      <c r="B11" s="7" t="s">
        <v>129</v>
      </c>
      <c r="C11" s="7" t="s">
        <v>147</v>
      </c>
      <c r="D11" s="3">
        <v>407</v>
      </c>
      <c r="E11" t="str">
        <f>VLOOKUP(A11,HOP!A:L,12,0)</f>
        <v>407.00</v>
      </c>
      <c r="F11" t="str">
        <f>VLOOKUP(A11,HOP!A:C,3,0)</f>
        <v>2536857</v>
      </c>
      <c r="G11">
        <f t="shared" si="0"/>
        <v>0</v>
      </c>
      <c r="H11" t="str">
        <f t="shared" si="1"/>
        <v>，2536857</v>
      </c>
      <c r="I11" t="str">
        <f>VLOOKUP(A11,HOP!A:U,21,0)</f>
        <v>直采</v>
      </c>
    </row>
    <row r="12" ht="14.25" customHeight="1" spans="1:9">
      <c r="A12" s="6" t="s">
        <v>149</v>
      </c>
      <c r="B12" s="7" t="s">
        <v>129</v>
      </c>
      <c r="C12" s="7" t="s">
        <v>151</v>
      </c>
      <c r="D12" s="3">
        <v>814</v>
      </c>
      <c r="E12" t="str">
        <f>VLOOKUP(A12,HOP!A:L,12,0)</f>
        <v>814.00</v>
      </c>
      <c r="F12" t="str">
        <f>VLOOKUP(A12,HOP!A:C,3,0)</f>
        <v>2536821</v>
      </c>
      <c r="G12">
        <f t="shared" si="0"/>
        <v>0</v>
      </c>
      <c r="H12" t="str">
        <f t="shared" si="1"/>
        <v>，2536821</v>
      </c>
      <c r="I12" t="str">
        <f>VLOOKUP(A12,HOP!A:U,21,0)</f>
        <v>直采</v>
      </c>
    </row>
    <row r="13" ht="14.25" customHeight="1" spans="1:9">
      <c r="A13" s="6" t="s">
        <v>155</v>
      </c>
      <c r="B13" s="7" t="s">
        <v>129</v>
      </c>
      <c r="C13" s="7" t="s">
        <v>151</v>
      </c>
      <c r="D13" s="3">
        <v>822</v>
      </c>
      <c r="E13" t="str">
        <f>VLOOKUP(A13,HOP!A:L,12,0)</f>
        <v>822.00</v>
      </c>
      <c r="F13" t="str">
        <f>VLOOKUP(A13,HOP!A:C,3,0)</f>
        <v>2536819</v>
      </c>
      <c r="G13">
        <f t="shared" si="0"/>
        <v>0</v>
      </c>
      <c r="H13" t="str">
        <f t="shared" si="1"/>
        <v>，2536819</v>
      </c>
      <c r="I13" t="str">
        <f>VLOOKUP(A13,HOP!A:U,21,0)</f>
        <v>直采</v>
      </c>
    </row>
    <row r="14" ht="14.25" customHeight="1" spans="1:9">
      <c r="A14" s="6" t="s">
        <v>160</v>
      </c>
      <c r="B14" s="7" t="s">
        <v>129</v>
      </c>
      <c r="C14" s="7" t="s">
        <v>151</v>
      </c>
      <c r="D14" s="3">
        <v>822</v>
      </c>
      <c r="E14" t="str">
        <f>VLOOKUP(A14,HOP!A:L,12,0)</f>
        <v>822.00</v>
      </c>
      <c r="F14" t="str">
        <f>VLOOKUP(A14,HOP!A:C,3,0)</f>
        <v>2536827</v>
      </c>
      <c r="G14">
        <f t="shared" si="0"/>
        <v>0</v>
      </c>
      <c r="H14" t="str">
        <f t="shared" si="1"/>
        <v>，2536827</v>
      </c>
      <c r="I14" t="str">
        <f>VLOOKUP(A14,HOP!A:U,21,0)</f>
        <v>直采</v>
      </c>
    </row>
    <row r="16" spans="4:4">
      <c r="D16" s="3">
        <f>SUM(D2:D15)</f>
        <v>18780</v>
      </c>
    </row>
    <row r="17" ht="14.25" spans="4:4">
      <c r="D17" s="8">
        <v>18780</v>
      </c>
    </row>
    <row r="21" spans="1:3">
      <c r="A21" t="s">
        <v>175</v>
      </c>
      <c r="C21">
        <v>4843</v>
      </c>
    </row>
    <row r="22" spans="1:3">
      <c r="A22" t="s">
        <v>176</v>
      </c>
      <c r="C22">
        <v>13937</v>
      </c>
    </row>
    <row r="23" spans="1:3">
      <c r="A23" s="5" t="s">
        <v>177</v>
      </c>
      <c r="C23">
        <f>SUBTOTAL(9,C21:C22)</f>
        <v>18780</v>
      </c>
    </row>
  </sheetData>
  <autoFilter ref="A1:I14">
    <filterColumn colId="3">
      <filters>
        <filter val="407.00"/>
        <filter val="411.00"/>
        <filter val="453.00"/>
        <filter val="745.00"/>
        <filter val="814.00"/>
        <filter val="822.00"/>
        <filter val="1,104.00"/>
        <filter val="4,140.00"/>
        <filter val="8,24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178</v>
      </c>
      <c r="B1" s="2" t="s">
        <v>179</v>
      </c>
      <c r="C1" s="2" t="s">
        <v>180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</row>
    <row r="2" s="1" customFormat="1" spans="1:21">
      <c r="A2" s="1" t="s">
        <v>145</v>
      </c>
      <c r="B2" s="1" t="s">
        <v>129</v>
      </c>
      <c r="C2" s="1" t="s">
        <v>146</v>
      </c>
      <c r="D2" s="1" t="s">
        <v>195</v>
      </c>
      <c r="E2" s="1" t="s">
        <v>196</v>
      </c>
      <c r="F2" s="1" t="s">
        <v>129</v>
      </c>
      <c r="G2" s="1" t="s">
        <v>147</v>
      </c>
      <c r="H2" s="1" t="s">
        <v>197</v>
      </c>
      <c r="I2" s="1" t="s">
        <v>198</v>
      </c>
      <c r="J2" s="1" t="s">
        <v>199</v>
      </c>
      <c r="K2" s="1" t="s">
        <v>198</v>
      </c>
      <c r="L2" s="1" t="s">
        <v>198</v>
      </c>
      <c r="M2" s="1" t="s">
        <v>200</v>
      </c>
      <c r="N2" s="1" t="s">
        <v>200</v>
      </c>
      <c r="O2" s="1" t="s">
        <v>201</v>
      </c>
      <c r="P2" s="1" t="s">
        <v>202</v>
      </c>
      <c r="Q2" s="1" t="s">
        <v>203</v>
      </c>
      <c r="R2" s="1" t="s">
        <v>204</v>
      </c>
      <c r="S2" s="1" t="s">
        <v>73</v>
      </c>
      <c r="T2" s="1" t="s">
        <v>205</v>
      </c>
      <c r="U2" s="1" t="s">
        <v>206</v>
      </c>
    </row>
    <row r="3" s="1" customFormat="1" spans="1:21">
      <c r="A3" s="1" t="s">
        <v>160</v>
      </c>
      <c r="B3" s="1" t="s">
        <v>129</v>
      </c>
      <c r="C3" s="1" t="s">
        <v>161</v>
      </c>
      <c r="D3" s="1" t="s">
        <v>195</v>
      </c>
      <c r="E3" s="1" t="s">
        <v>207</v>
      </c>
      <c r="F3" s="1" t="s">
        <v>129</v>
      </c>
      <c r="G3" s="1" t="s">
        <v>151</v>
      </c>
      <c r="H3" s="1" t="s">
        <v>197</v>
      </c>
      <c r="I3" s="1" t="s">
        <v>208</v>
      </c>
      <c r="J3" s="1" t="s">
        <v>199</v>
      </c>
      <c r="K3" s="1" t="s">
        <v>208</v>
      </c>
      <c r="L3" s="1" t="s">
        <v>208</v>
      </c>
      <c r="M3" s="1" t="s">
        <v>200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209</v>
      </c>
      <c r="S3" s="1" t="s">
        <v>73</v>
      </c>
      <c r="T3" s="1" t="s">
        <v>205</v>
      </c>
      <c r="U3" s="1" t="s">
        <v>206</v>
      </c>
    </row>
    <row r="4" s="1" customFormat="1" spans="1:21">
      <c r="A4" s="1" t="s">
        <v>149</v>
      </c>
      <c r="B4" s="1" t="s">
        <v>129</v>
      </c>
      <c r="C4" s="1" t="s">
        <v>150</v>
      </c>
      <c r="D4" s="1" t="s">
        <v>195</v>
      </c>
      <c r="E4" s="1" t="s">
        <v>210</v>
      </c>
      <c r="F4" s="1" t="s">
        <v>129</v>
      </c>
      <c r="G4" s="1" t="s">
        <v>151</v>
      </c>
      <c r="H4" s="1" t="s">
        <v>197</v>
      </c>
      <c r="I4" s="1" t="s">
        <v>211</v>
      </c>
      <c r="J4" s="1" t="s">
        <v>199</v>
      </c>
      <c r="K4" s="1" t="s">
        <v>211</v>
      </c>
      <c r="L4" s="1" t="s">
        <v>211</v>
      </c>
      <c r="M4" s="1" t="s">
        <v>200</v>
      </c>
      <c r="N4" s="1" t="s">
        <v>200</v>
      </c>
      <c r="O4" s="1" t="s">
        <v>201</v>
      </c>
      <c r="P4" s="1" t="s">
        <v>202</v>
      </c>
      <c r="Q4" s="1" t="s">
        <v>203</v>
      </c>
      <c r="R4" s="1" t="s">
        <v>212</v>
      </c>
      <c r="S4" s="1" t="s">
        <v>73</v>
      </c>
      <c r="T4" s="1" t="s">
        <v>205</v>
      </c>
      <c r="U4" s="1" t="s">
        <v>206</v>
      </c>
    </row>
    <row r="5" s="1" customFormat="1" spans="1:21">
      <c r="A5" s="1" t="s">
        <v>155</v>
      </c>
      <c r="B5" s="1" t="s">
        <v>129</v>
      </c>
      <c r="C5" s="1" t="s">
        <v>156</v>
      </c>
      <c r="D5" s="1" t="s">
        <v>195</v>
      </c>
      <c r="E5" s="1" t="s">
        <v>213</v>
      </c>
      <c r="F5" s="1" t="s">
        <v>129</v>
      </c>
      <c r="G5" s="1" t="s">
        <v>151</v>
      </c>
      <c r="H5" s="1" t="s">
        <v>197</v>
      </c>
      <c r="I5" s="1" t="s">
        <v>208</v>
      </c>
      <c r="J5" s="1" t="s">
        <v>199</v>
      </c>
      <c r="K5" s="1" t="s">
        <v>208</v>
      </c>
      <c r="L5" s="1" t="s">
        <v>208</v>
      </c>
      <c r="M5" s="1" t="s">
        <v>200</v>
      </c>
      <c r="N5" s="1" t="s">
        <v>200</v>
      </c>
      <c r="O5" s="1" t="s">
        <v>201</v>
      </c>
      <c r="P5" s="1" t="s">
        <v>202</v>
      </c>
      <c r="Q5" s="1" t="s">
        <v>203</v>
      </c>
      <c r="R5" s="1" t="s">
        <v>214</v>
      </c>
      <c r="S5" s="1" t="s">
        <v>73</v>
      </c>
      <c r="T5" s="1" t="s">
        <v>205</v>
      </c>
      <c r="U5" s="1" t="s">
        <v>206</v>
      </c>
    </row>
    <row r="6" s="1" customFormat="1" spans="1:21">
      <c r="A6" s="1" t="s">
        <v>134</v>
      </c>
      <c r="B6" s="1" t="s">
        <v>81</v>
      </c>
      <c r="C6" s="1" t="s">
        <v>135</v>
      </c>
      <c r="D6" s="1" t="s">
        <v>195</v>
      </c>
      <c r="E6" s="1" t="s">
        <v>196</v>
      </c>
      <c r="F6" s="1" t="s">
        <v>92</v>
      </c>
      <c r="G6" s="1" t="s">
        <v>129</v>
      </c>
      <c r="H6" s="1" t="s">
        <v>197</v>
      </c>
      <c r="I6" s="1" t="s">
        <v>215</v>
      </c>
      <c r="J6" s="1" t="s">
        <v>199</v>
      </c>
      <c r="K6" s="1" t="s">
        <v>215</v>
      </c>
      <c r="L6" s="1" t="s">
        <v>215</v>
      </c>
      <c r="M6" s="1" t="s">
        <v>200</v>
      </c>
      <c r="N6" s="1" t="s">
        <v>200</v>
      </c>
      <c r="O6" s="1" t="s">
        <v>201</v>
      </c>
      <c r="P6" s="1" t="s">
        <v>202</v>
      </c>
      <c r="Q6" s="1" t="s">
        <v>203</v>
      </c>
      <c r="R6" s="1" t="s">
        <v>216</v>
      </c>
      <c r="S6" s="1" t="s">
        <v>73</v>
      </c>
      <c r="T6" s="1" t="s">
        <v>205</v>
      </c>
      <c r="U6" s="1" t="s">
        <v>206</v>
      </c>
    </row>
    <row r="7" s="1" customFormat="1" spans="1:21">
      <c r="A7" s="1" t="s">
        <v>115</v>
      </c>
      <c r="B7" s="1" t="s">
        <v>81</v>
      </c>
      <c r="C7" s="1" t="s">
        <v>116</v>
      </c>
      <c r="D7" s="1" t="s">
        <v>118</v>
      </c>
      <c r="E7" s="1" t="s">
        <v>217</v>
      </c>
      <c r="F7" s="1" t="s">
        <v>81</v>
      </c>
      <c r="G7" s="1" t="s">
        <v>92</v>
      </c>
      <c r="H7" s="1" t="s">
        <v>197</v>
      </c>
      <c r="I7" s="1" t="s">
        <v>218</v>
      </c>
      <c r="J7" s="1" t="s">
        <v>199</v>
      </c>
      <c r="K7" s="1" t="s">
        <v>218</v>
      </c>
      <c r="L7" s="1" t="s">
        <v>218</v>
      </c>
      <c r="M7" s="1" t="s">
        <v>200</v>
      </c>
      <c r="N7" s="1" t="s">
        <v>200</v>
      </c>
      <c r="O7" s="1" t="s">
        <v>201</v>
      </c>
      <c r="P7" s="1" t="s">
        <v>202</v>
      </c>
      <c r="Q7" s="1" t="s">
        <v>203</v>
      </c>
      <c r="R7" s="1" t="s">
        <v>219</v>
      </c>
      <c r="S7" s="1" t="s">
        <v>73</v>
      </c>
      <c r="T7" s="1" t="s">
        <v>205</v>
      </c>
      <c r="U7" s="1" t="s">
        <v>220</v>
      </c>
    </row>
    <row r="8" s="1" customFormat="1" spans="1:21">
      <c r="A8" s="1" t="s">
        <v>106</v>
      </c>
      <c r="B8" s="1" t="s">
        <v>81</v>
      </c>
      <c r="C8" s="1" t="s">
        <v>107</v>
      </c>
      <c r="D8" s="1" t="s">
        <v>195</v>
      </c>
      <c r="E8" s="1" t="s">
        <v>196</v>
      </c>
      <c r="F8" s="1" t="s">
        <v>81</v>
      </c>
      <c r="G8" s="1" t="s">
        <v>92</v>
      </c>
      <c r="H8" s="1" t="s">
        <v>197</v>
      </c>
      <c r="I8" s="1" t="s">
        <v>215</v>
      </c>
      <c r="J8" s="1" t="s">
        <v>199</v>
      </c>
      <c r="K8" s="1" t="s">
        <v>215</v>
      </c>
      <c r="L8" s="1" t="s">
        <v>215</v>
      </c>
      <c r="M8" s="1" t="s">
        <v>200</v>
      </c>
      <c r="N8" s="1" t="s">
        <v>200</v>
      </c>
      <c r="O8" s="1" t="s">
        <v>201</v>
      </c>
      <c r="P8" s="1" t="s">
        <v>202</v>
      </c>
      <c r="Q8" s="1" t="s">
        <v>203</v>
      </c>
      <c r="R8" s="1" t="s">
        <v>221</v>
      </c>
      <c r="S8" s="1" t="s">
        <v>73</v>
      </c>
      <c r="T8" s="1" t="s">
        <v>205</v>
      </c>
      <c r="U8" s="1" t="s">
        <v>206</v>
      </c>
    </row>
    <row r="9" s="1" customFormat="1" spans="1:21">
      <c r="A9" s="1" t="s">
        <v>113</v>
      </c>
      <c r="B9" s="1" t="s">
        <v>81</v>
      </c>
      <c r="C9" s="1" t="s">
        <v>114</v>
      </c>
      <c r="D9" s="1" t="s">
        <v>195</v>
      </c>
      <c r="E9" s="1" t="s">
        <v>210</v>
      </c>
      <c r="F9" s="1" t="s">
        <v>81</v>
      </c>
      <c r="G9" s="1" t="s">
        <v>92</v>
      </c>
      <c r="H9" s="1" t="s">
        <v>197</v>
      </c>
      <c r="I9" s="1" t="s">
        <v>215</v>
      </c>
      <c r="J9" s="1" t="s">
        <v>199</v>
      </c>
      <c r="K9" s="1" t="s">
        <v>215</v>
      </c>
      <c r="L9" s="1" t="s">
        <v>215</v>
      </c>
      <c r="M9" s="1" t="s">
        <v>200</v>
      </c>
      <c r="N9" s="1" t="s">
        <v>200</v>
      </c>
      <c r="O9" s="1" t="s">
        <v>201</v>
      </c>
      <c r="P9" s="1" t="s">
        <v>202</v>
      </c>
      <c r="Q9" s="1" t="s">
        <v>203</v>
      </c>
      <c r="R9" s="1" t="s">
        <v>222</v>
      </c>
      <c r="S9" s="1" t="s">
        <v>73</v>
      </c>
      <c r="T9" s="1" t="s">
        <v>205</v>
      </c>
      <c r="U9" s="1" t="s">
        <v>206</v>
      </c>
    </row>
    <row r="10" s="1" customFormat="1" spans="1:21">
      <c r="A10" s="1" t="s">
        <v>70</v>
      </c>
      <c r="B10" s="1" t="s">
        <v>79</v>
      </c>
      <c r="C10" s="1" t="s">
        <v>71</v>
      </c>
      <c r="D10" s="1" t="s">
        <v>76</v>
      </c>
      <c r="E10" s="1" t="s">
        <v>223</v>
      </c>
      <c r="F10" s="1" t="s">
        <v>80</v>
      </c>
      <c r="G10" s="1" t="s">
        <v>81</v>
      </c>
      <c r="H10" s="1" t="s">
        <v>197</v>
      </c>
      <c r="I10" s="1" t="s">
        <v>224</v>
      </c>
      <c r="J10" s="1" t="s">
        <v>199</v>
      </c>
      <c r="K10" s="1" t="s">
        <v>224</v>
      </c>
      <c r="L10" s="1" t="s">
        <v>224</v>
      </c>
      <c r="M10" s="1" t="s">
        <v>200</v>
      </c>
      <c r="N10" s="1" t="s">
        <v>200</v>
      </c>
      <c r="O10" s="1" t="s">
        <v>201</v>
      </c>
      <c r="P10" s="1" t="s">
        <v>202</v>
      </c>
      <c r="Q10" s="1" t="s">
        <v>203</v>
      </c>
      <c r="R10" s="1" t="s">
        <v>225</v>
      </c>
      <c r="S10" s="1" t="s">
        <v>73</v>
      </c>
      <c r="T10" s="1" t="s">
        <v>205</v>
      </c>
      <c r="U10" s="1" t="s">
        <v>206</v>
      </c>
    </row>
    <row r="11" s="1" customFormat="1" spans="1:21">
      <c r="A11" s="1" t="s">
        <v>95</v>
      </c>
      <c r="B11" s="1" t="s">
        <v>100</v>
      </c>
      <c r="C11" s="1" t="s">
        <v>96</v>
      </c>
      <c r="D11" s="1" t="s">
        <v>226</v>
      </c>
      <c r="E11" s="1" t="s">
        <v>227</v>
      </c>
      <c r="F11" s="1" t="s">
        <v>101</v>
      </c>
      <c r="G11" s="1" t="s">
        <v>81</v>
      </c>
      <c r="H11" s="1" t="s">
        <v>197</v>
      </c>
      <c r="I11" s="1" t="s">
        <v>228</v>
      </c>
      <c r="J11" s="1" t="s">
        <v>199</v>
      </c>
      <c r="K11" s="1" t="s">
        <v>228</v>
      </c>
      <c r="L11" s="1" t="s">
        <v>228</v>
      </c>
      <c r="M11" s="1" t="s">
        <v>200</v>
      </c>
      <c r="N11" s="1" t="s">
        <v>200</v>
      </c>
      <c r="O11" s="1" t="s">
        <v>201</v>
      </c>
      <c r="P11" s="1" t="s">
        <v>202</v>
      </c>
      <c r="Q11" s="1" t="s">
        <v>203</v>
      </c>
      <c r="R11" s="1" t="s">
        <v>229</v>
      </c>
      <c r="S11" s="1" t="s">
        <v>73</v>
      </c>
      <c r="T11" s="1" t="s">
        <v>205</v>
      </c>
      <c r="U11" s="1" t="s">
        <v>220</v>
      </c>
    </row>
    <row r="12" s="1" customFormat="1" spans="1:21">
      <c r="A12" s="1" t="s">
        <v>123</v>
      </c>
      <c r="B12" s="1" t="s">
        <v>128</v>
      </c>
      <c r="C12" s="1" t="s">
        <v>124</v>
      </c>
      <c r="D12" s="1" t="s">
        <v>126</v>
      </c>
      <c r="E12" s="1" t="s">
        <v>230</v>
      </c>
      <c r="F12" s="1" t="s">
        <v>101</v>
      </c>
      <c r="G12" s="1" t="s">
        <v>129</v>
      </c>
      <c r="H12" s="1" t="s">
        <v>197</v>
      </c>
      <c r="I12" s="1" t="s">
        <v>231</v>
      </c>
      <c r="J12" s="1" t="s">
        <v>199</v>
      </c>
      <c r="K12" s="1" t="s">
        <v>231</v>
      </c>
      <c r="L12" s="1" t="s">
        <v>231</v>
      </c>
      <c r="M12" s="1" t="s">
        <v>200</v>
      </c>
      <c r="N12" s="1" t="s">
        <v>200</v>
      </c>
      <c r="O12" s="1" t="s">
        <v>201</v>
      </c>
      <c r="P12" s="1" t="s">
        <v>202</v>
      </c>
      <c r="Q12" s="1" t="s">
        <v>203</v>
      </c>
      <c r="R12" s="1" t="s">
        <v>232</v>
      </c>
      <c r="S12" s="1" t="s">
        <v>73</v>
      </c>
      <c r="T12" s="1" t="s">
        <v>205</v>
      </c>
      <c r="U12" s="1" t="s">
        <v>220</v>
      </c>
    </row>
    <row r="13" s="1" customFormat="1" spans="1:21">
      <c r="A13" s="1" t="s">
        <v>136</v>
      </c>
      <c r="B13" s="1" t="s">
        <v>128</v>
      </c>
      <c r="C13" s="1" t="s">
        <v>137</v>
      </c>
      <c r="D13" s="1" t="s">
        <v>139</v>
      </c>
      <c r="E13" s="1" t="s">
        <v>233</v>
      </c>
      <c r="F13" s="1" t="s">
        <v>81</v>
      </c>
      <c r="G13" s="1" t="s">
        <v>129</v>
      </c>
      <c r="H13" s="1" t="s">
        <v>197</v>
      </c>
      <c r="I13" s="1" t="s">
        <v>234</v>
      </c>
      <c r="J13" s="1" t="s">
        <v>199</v>
      </c>
      <c r="K13" s="1" t="s">
        <v>234</v>
      </c>
      <c r="L13" s="1" t="s">
        <v>234</v>
      </c>
      <c r="M13" s="1" t="s">
        <v>200</v>
      </c>
      <c r="N13" s="1" t="s">
        <v>200</v>
      </c>
      <c r="O13" s="1" t="s">
        <v>201</v>
      </c>
      <c r="P13" s="1" t="s">
        <v>202</v>
      </c>
      <c r="Q13" s="1" t="s">
        <v>203</v>
      </c>
      <c r="R13" s="1" t="s">
        <v>235</v>
      </c>
      <c r="S13" s="1" t="s">
        <v>73</v>
      </c>
      <c r="T13" s="1" t="s">
        <v>205</v>
      </c>
      <c r="U13" s="1" t="s">
        <v>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2022-05-10T02:29:46Z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2D8E8FE36CC147C990130D19245F5A1E</vt:lpwstr>
  </property>
</Properties>
</file>