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对账!$1:$16</definedName>
  </definedNames>
  <calcPr calcId="144525"/>
</workbook>
</file>

<file path=xl/sharedStrings.xml><?xml version="1.0" encoding="utf-8"?>
<sst xmlns="http://schemas.openxmlformats.org/spreadsheetml/2006/main" count="181" uniqueCount="100">
  <si>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</si>
  <si>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</si>
  <si>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</si>
  <si>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</si>
  <si>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</si>
  <si>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</si>
  <si>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</si>
  <si>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</si>
  <si>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</si>
  <si>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</si>
  <si>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</si>
  <si>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</si>
  <si>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</si>
  <si>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</si>
  <si>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</si>
  <si>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</si>
  <si>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</si>
  <si>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</si>
  <si>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</si>
  <si>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</si>
  <si>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</si>
  <si>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</si>
  <si>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</si>
  <si>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</si>
  <si>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</si>
  <si>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17828928415	</t>
  </si>
  <si>
    <t>Ctrip</t>
  </si>
  <si>
    <t>正常</t>
  </si>
  <si>
    <t>[贵阳]贵阳溪山里酒店(77243456)</t>
  </si>
  <si>
    <t>高级大床房&lt;双人入住&gt;&lt;中宾&gt;&lt;无早&gt;</t>
  </si>
  <si>
    <t>CNY</t>
  </si>
  <si>
    <t>陈春生</t>
  </si>
  <si>
    <t>CA363220510CNY</t>
  </si>
  <si>
    <t>未提现</t>
  </si>
  <si>
    <t>携程开票</t>
  </si>
  <si>
    <t xml:space="preserve">	</t>
  </si>
  <si>
    <t xml:space="preserve">178831	</t>
  </si>
  <si>
    <t>取消</t>
  </si>
  <si>
    <t xml:space="preserve">17837984195	</t>
  </si>
  <si>
    <t>[佛山]宜尚酒店(佛山西樵山景区樵岭广场店)(83135943)</t>
  </si>
  <si>
    <t>宜品双床房&lt;特惠&gt;&lt;无早&gt;</t>
  </si>
  <si>
    <t>刘良德</t>
  </si>
  <si>
    <t xml:space="preserve">17838193741	</t>
  </si>
  <si>
    <t>[梅州]梅州麓湖山酒店(67856423)</t>
  </si>
  <si>
    <t>标准双床房&lt;双床&gt;&lt;双人入住&gt;&lt;升级特惠&gt;&lt;双早&gt;&lt;新高价值日历房套餐&gt;&lt;新酒店礼盒&gt;</t>
  </si>
  <si>
    <t>李晖</t>
  </si>
  <si>
    <t xml:space="preserve">990411	</t>
  </si>
  <si>
    <t xml:space="preserve">17842499799	</t>
  </si>
  <si>
    <t>[东至]格林豪泰酒店(东至丽山秀水店)(83135954)</t>
  </si>
  <si>
    <t>1.8m商务大床房&lt;双人入住&gt;&lt;无早&gt;</t>
  </si>
  <si>
    <t>刘青</t>
  </si>
  <si>
    <t xml:space="preserve">17843051884	</t>
  </si>
  <si>
    <t>[重庆]7天优品酒店(重庆汽博中心金童路轻轨站店)(67325243)</t>
  </si>
  <si>
    <t>精选特优房（无窗）&lt;双人入住&gt;&lt;内宾&gt;&lt;预付&gt;&lt;无早&gt;</t>
  </si>
  <si>
    <t>杨世军</t>
  </si>
  <si>
    <t>，</t>
  </si>
  <si>
    <t>202204240902150021</t>
  </si>
  <si>
    <t>A220510092829481</t>
  </si>
  <si>
    <t>A220510092851481</t>
  </si>
  <si>
    <t>房集：i220510092627 292.5元</t>
  </si>
  <si>
    <t>CNY / HKD 当前参考汇率: 1.160782916</t>
  </si>
  <si>
    <t>总计：524.37 CNY/
608.68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</si>
  <si>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</si>
  <si>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</si>
  <si>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</si>
  <si>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</si>
  <si>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</si>
  <si>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</si>
  <si>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</si>
  <si>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</si>
  <si>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</si>
  <si>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</si>
  <si>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</si>
  <si>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</si>
  <si>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</si>
  <si>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</si>
  <si>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</si>
  <si>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</si>
  <si>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</si>
  <si>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</si>
  <si>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2022-04-24</t>
  </si>
  <si>
    <t>2523292</t>
  </si>
  <si>
    <t>7天优品酒店(重庆汽博中心金童路轻轨站店)</t>
  </si>
  <si>
    <t>2022-04-25</t>
  </si>
  <si>
    <t>退房日周结</t>
  </si>
  <si>
    <t>96.87</t>
  </si>
  <si>
    <t>RMB</t>
  </si>
  <si>
    <t>0</t>
  </si>
  <si>
    <t>0.00</t>
  </si>
  <si>
    <t>携程国内直连(DD)</t>
  </si>
  <si>
    <t>01.011249</t>
  </si>
  <si>
    <t>2022-04-24 20:05:38</t>
  </si>
  <si>
    <t>否</t>
  </si>
  <si>
    <t>汇智国际旅游发展有限公司</t>
  </si>
  <si>
    <t>直连</t>
  </si>
  <si>
    <t>2523046</t>
  </si>
  <si>
    <t>格林豪泰酒店(东至丽山秀水店)</t>
  </si>
  <si>
    <t>135.00</t>
  </si>
  <si>
    <t>2022-04-24 17:09:56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</si>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</sst>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" fillId="13" borderId="3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0" fontId="16" fillId="5" borderId="2" applyNumberFormat="0" applyAlignment="0" applyProtection="0">
      <alignment vertical="center"/>
    </xf>
    <xf numFmtId="0" fontId="19" fillId="19" borderId="6" applyNumberForma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workbookViewId="0">
      <selection activeCell="A1" sqref="$A1:$XFD1048576"/>
    </sheetView>
  </sheetViews>
  <sheetFormatPr defaultColWidth="9" defaultRowHeight="13.5" outlineLevelRow="7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44674</v>
      </c>
      <c r="G2" s="6">
        <v>44676</v>
      </c>
      <c r="H2" s="4">
        <v>1</v>
      </c>
      <c r="I2" s="4">
        <v>2</v>
      </c>
      <c r="J2" s="4">
        <v>2</v>
      </c>
      <c r="K2" s="4" t="s">
        <v>30</v>
      </c>
      <c r="L2" s="4">
        <v>752</v>
      </c>
      <c r="M2" s="4">
        <v>752</v>
      </c>
      <c r="N2" s="4" t="s">
        <v>31</v>
      </c>
      <c r="O2" s="4" t="s">
        <v>32</v>
      </c>
      <c r="P2" s="4" t="s">
        <v>33</v>
      </c>
      <c r="Q2" s="4">
        <v>0</v>
      </c>
      <c r="R2" s="7">
        <v>44672</v>
      </c>
      <c r="S2" s="6">
        <v>44691</v>
      </c>
      <c r="T2" s="4" t="s">
        <v>34</v>
      </c>
      <c r="U2" s="4">
        <v>752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44674</v>
      </c>
      <c r="G3" s="6">
        <v>44676</v>
      </c>
      <c r="H3" s="4">
        <v>1</v>
      </c>
      <c r="I3" s="4">
        <v>2</v>
      </c>
      <c r="J3" s="4">
        <v>2</v>
      </c>
      <c r="K3" s="4" t="s">
        <v>30</v>
      </c>
      <c r="L3" s="4">
        <v>-752</v>
      </c>
      <c r="M3" s="4">
        <v>-752</v>
      </c>
      <c r="N3" s="4" t="s">
        <v>31</v>
      </c>
      <c r="O3" s="4" t="s">
        <v>32</v>
      </c>
      <c r="P3" s="4" t="s">
        <v>33</v>
      </c>
      <c r="Q3" s="4">
        <v>0</v>
      </c>
      <c r="R3" s="7">
        <v>44672</v>
      </c>
      <c r="S3" s="6">
        <v>44691</v>
      </c>
      <c r="T3" s="4" t="s">
        <v>34</v>
      </c>
      <c r="U3" s="4">
        <v>-752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44675</v>
      </c>
      <c r="G4" s="6">
        <v>44676</v>
      </c>
      <c r="H4" s="4">
        <v>1</v>
      </c>
      <c r="I4" s="4">
        <v>1</v>
      </c>
      <c r="J4" s="4">
        <v>1</v>
      </c>
      <c r="K4" s="4" t="s">
        <v>30</v>
      </c>
      <c r="L4" s="4">
        <v>215</v>
      </c>
      <c r="M4" s="4">
        <v>215</v>
      </c>
      <c r="N4" s="4" t="s">
        <v>41</v>
      </c>
      <c r="O4" s="4" t="s">
        <v>32</v>
      </c>
      <c r="P4" s="4" t="s">
        <v>33</v>
      </c>
      <c r="Q4" s="4">
        <v>0</v>
      </c>
      <c r="R4" s="7">
        <v>44675</v>
      </c>
      <c r="S4" s="6">
        <v>44691</v>
      </c>
      <c r="T4" s="4" t="s">
        <v>34</v>
      </c>
      <c r="U4" s="4">
        <v>215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38</v>
      </c>
      <c r="B5" s="4" t="s">
        <v>26</v>
      </c>
      <c r="C5" s="4" t="s">
        <v>37</v>
      </c>
      <c r="D5" s="4" t="s">
        <v>39</v>
      </c>
      <c r="E5" s="4" t="s">
        <v>40</v>
      </c>
      <c r="F5" s="6">
        <v>44675</v>
      </c>
      <c r="G5" s="6">
        <v>44676</v>
      </c>
      <c r="H5" s="4">
        <v>1</v>
      </c>
      <c r="I5" s="4">
        <v>1</v>
      </c>
      <c r="J5" s="4">
        <v>1</v>
      </c>
      <c r="K5" s="4" t="s">
        <v>30</v>
      </c>
      <c r="L5" s="4">
        <v>-215</v>
      </c>
      <c r="M5" s="4">
        <v>-215</v>
      </c>
      <c r="N5" s="4" t="s">
        <v>41</v>
      </c>
      <c r="O5" s="4" t="s">
        <v>32</v>
      </c>
      <c r="P5" s="4" t="s">
        <v>33</v>
      </c>
      <c r="Q5" s="4">
        <v>0</v>
      </c>
      <c r="R5" s="7">
        <v>44675</v>
      </c>
      <c r="S5" s="6">
        <v>44691</v>
      </c>
      <c r="T5" s="4" t="s">
        <v>34</v>
      </c>
      <c r="U5" s="4">
        <v>-215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44675</v>
      </c>
      <c r="G6" s="6">
        <v>44676</v>
      </c>
      <c r="H6" s="4">
        <v>1</v>
      </c>
      <c r="I6" s="4">
        <v>1</v>
      </c>
      <c r="J6" s="4">
        <v>1</v>
      </c>
      <c r="K6" s="4" t="s">
        <v>30</v>
      </c>
      <c r="L6" s="4">
        <v>292.5</v>
      </c>
      <c r="M6" s="4">
        <v>292.5</v>
      </c>
      <c r="N6" s="4" t="s">
        <v>45</v>
      </c>
      <c r="O6" s="4" t="s">
        <v>32</v>
      </c>
      <c r="P6" s="4" t="s">
        <v>33</v>
      </c>
      <c r="Q6" s="4">
        <v>0</v>
      </c>
      <c r="R6" s="7">
        <v>44675</v>
      </c>
      <c r="S6" s="6">
        <v>44691</v>
      </c>
      <c r="T6" s="4" t="s">
        <v>34</v>
      </c>
      <c r="U6" s="4">
        <v>292.5</v>
      </c>
      <c r="V6" s="4">
        <v>0</v>
      </c>
      <c r="W6" s="4">
        <v>0</v>
      </c>
      <c r="X6" s="4" t="s">
        <v>35</v>
      </c>
      <c r="Y6" s="4" t="s">
        <v>46</v>
      </c>
    </row>
    <row r="7" s="4" customFormat="1" spans="1:25">
      <c r="A7" s="4" t="s">
        <v>47</v>
      </c>
      <c r="B7" s="4" t="s">
        <v>26</v>
      </c>
      <c r="C7" s="4" t="s">
        <v>27</v>
      </c>
      <c r="D7" s="4" t="s">
        <v>48</v>
      </c>
      <c r="E7" s="4" t="s">
        <v>49</v>
      </c>
      <c r="F7" s="6">
        <v>44675</v>
      </c>
      <c r="G7" s="6">
        <v>44676</v>
      </c>
      <c r="H7" s="4">
        <v>1</v>
      </c>
      <c r="I7" s="4">
        <v>1</v>
      </c>
      <c r="J7" s="4">
        <v>1</v>
      </c>
      <c r="K7" s="4" t="s">
        <v>30</v>
      </c>
      <c r="L7" s="4">
        <v>135</v>
      </c>
      <c r="M7" s="4">
        <v>135</v>
      </c>
      <c r="N7" s="4" t="s">
        <v>50</v>
      </c>
      <c r="O7" s="4" t="s">
        <v>32</v>
      </c>
      <c r="P7" s="4" t="s">
        <v>33</v>
      </c>
      <c r="Q7" s="4">
        <v>0</v>
      </c>
      <c r="R7" s="7">
        <v>44675</v>
      </c>
      <c r="S7" s="6">
        <v>44691</v>
      </c>
      <c r="T7" s="4" t="s">
        <v>34</v>
      </c>
      <c r="U7" s="4">
        <v>135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51</v>
      </c>
      <c r="B8" s="4" t="s">
        <v>26</v>
      </c>
      <c r="C8" s="4" t="s">
        <v>27</v>
      </c>
      <c r="D8" s="4" t="s">
        <v>52</v>
      </c>
      <c r="E8" s="4" t="s">
        <v>53</v>
      </c>
      <c r="F8" s="6">
        <v>44675</v>
      </c>
      <c r="G8" s="6">
        <v>44676</v>
      </c>
      <c r="H8" s="4">
        <v>1</v>
      </c>
      <c r="I8" s="4">
        <v>1</v>
      </c>
      <c r="J8" s="4">
        <v>1</v>
      </c>
      <c r="K8" s="4" t="s">
        <v>30</v>
      </c>
      <c r="L8" s="4">
        <v>96.87</v>
      </c>
      <c r="M8" s="4">
        <v>96.87</v>
      </c>
      <c r="N8" s="4" t="s">
        <v>54</v>
      </c>
      <c r="O8" s="4" t="s">
        <v>32</v>
      </c>
      <c r="P8" s="4" t="s">
        <v>33</v>
      </c>
      <c r="Q8" s="4">
        <v>0</v>
      </c>
      <c r="R8" s="7">
        <v>44675</v>
      </c>
      <c r="S8" s="6">
        <v>44691</v>
      </c>
      <c r="T8" s="4" t="s">
        <v>34</v>
      </c>
      <c r="U8" s="4">
        <v>96.87</v>
      </c>
      <c r="V8" s="4">
        <v>0</v>
      </c>
      <c r="W8" s="4">
        <v>0</v>
      </c>
      <c r="X8" s="4" t="s">
        <v>35</v>
      </c>
      <c r="Y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6"/>
  <sheetViews>
    <sheetView tabSelected="1" workbookViewId="0">
      <selection activeCell="A12" sqref="A12:E16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hidden="1" spans="1:9">
      <c r="A2" s="5">
        <v>17828928415</v>
      </c>
      <c r="B2" s="6">
        <v>44674</v>
      </c>
      <c r="C2" s="6">
        <v>44676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17837984195</v>
      </c>
      <c r="B3" s="6">
        <v>44675</v>
      </c>
      <c r="C3" s="6">
        <v>44676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10">
      <c r="A4" s="5">
        <v>17838193741</v>
      </c>
      <c r="B4" s="6">
        <v>44675</v>
      </c>
      <c r="C4" s="6">
        <v>44676</v>
      </c>
      <c r="D4" s="4">
        <v>292.5</v>
      </c>
      <c r="E4" s="4">
        <v>292.5</v>
      </c>
      <c r="F4" s="8" t="s">
        <v>56</v>
      </c>
      <c r="G4" s="4">
        <f>D4-E4</f>
        <v>0</v>
      </c>
      <c r="H4" s="4" t="str">
        <f>$H$1&amp;F4</f>
        <v>，202204240902150021</v>
      </c>
      <c r="I4" s="4" t="e">
        <f>VLOOKUP(A4,HOP!A:U,21,0)</f>
        <v>#N/A</v>
      </c>
      <c r="J4" s="4">
        <v>4.24</v>
      </c>
    </row>
    <row r="5" s="4" customFormat="1" spans="1:9">
      <c r="A5" s="5">
        <v>17842499799</v>
      </c>
      <c r="B5" s="6">
        <v>44675</v>
      </c>
      <c r="C5" s="6">
        <v>44676</v>
      </c>
      <c r="D5" s="4">
        <v>135</v>
      </c>
      <c r="E5" s="4" t="str">
        <f>VLOOKUP(A5,HOP!A:L,12,0)</f>
        <v>135.00</v>
      </c>
      <c r="F5" s="4" t="str">
        <f>VLOOKUP(A5,HOP!A:C,3,0)</f>
        <v>2523046</v>
      </c>
      <c r="G5" s="4">
        <f>D5-E5</f>
        <v>0</v>
      </c>
      <c r="H5" s="4" t="str">
        <f>$H$1&amp;F5</f>
        <v>，2523046</v>
      </c>
      <c r="I5" s="4" t="str">
        <f>VLOOKUP(A5,HOP!A:U,21,0)</f>
        <v>直采</v>
      </c>
    </row>
    <row r="6" s="4" customFormat="1" spans="1:9">
      <c r="A6" s="5">
        <v>17843051884</v>
      </c>
      <c r="B6" s="6">
        <v>44675</v>
      </c>
      <c r="C6" s="6">
        <v>44676</v>
      </c>
      <c r="D6" s="4">
        <v>96.87</v>
      </c>
      <c r="E6" s="4" t="str">
        <f>VLOOKUP(A6,HOP!A:L,12,0)</f>
        <v>96.87</v>
      </c>
      <c r="F6" s="4" t="str">
        <f>VLOOKUP(A6,HOP!A:C,3,0)</f>
        <v>2523292</v>
      </c>
      <c r="G6" s="4">
        <f>D6-E6</f>
        <v>0</v>
      </c>
      <c r="H6" s="4" t="str">
        <f>$H$1&amp;F6</f>
        <v>，2523292</v>
      </c>
      <c r="I6" s="4" t="str">
        <f>VLOOKUP(A6,HOP!A:U,21,0)</f>
        <v>直连</v>
      </c>
    </row>
    <row r="8" spans="4:4">
      <c r="D8" s="4">
        <f>SUM(D2:D7)</f>
        <v>524.37</v>
      </c>
    </row>
    <row r="12" spans="1:5">
      <c r="A12" s="4" t="s">
        <v>57</v>
      </c>
      <c r="D12" s="4">
        <v>135</v>
      </c>
      <c r="E12" s="4">
        <v>156.71</v>
      </c>
    </row>
    <row r="13" spans="1:5">
      <c r="A13" s="4" t="s">
        <v>58</v>
      </c>
      <c r="D13" s="4">
        <v>96.87</v>
      </c>
      <c r="E13" s="4">
        <v>112.44</v>
      </c>
    </row>
    <row r="14" spans="1:5">
      <c r="A14" s="4" t="s">
        <v>59</v>
      </c>
      <c r="D14" s="4">
        <v>292.5</v>
      </c>
      <c r="E14" s="4">
        <v>339.53</v>
      </c>
    </row>
    <row r="15" spans="1:5">
      <c r="A15" s="4" t="s">
        <v>60</v>
      </c>
      <c r="D15" s="4">
        <f>SUBTOTAL(9,D12:D14)</f>
        <v>524.37</v>
      </c>
      <c r="E15" s="4">
        <f>SUBTOTAL(9,E12:E14)</f>
        <v>608.68</v>
      </c>
    </row>
    <row r="16" spans="1:1">
      <c r="A16" s="4" t="s">
        <v>61</v>
      </c>
    </row>
  </sheetData>
  <autoFilter ref="A1:XFD16">
    <filterColumn colId="3">
      <filters blank="1">
        <filter val="135"/>
        <filter val="292.5"/>
        <filter val="96.87"/>
        <filter val="524.3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D10" sqref="D10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62</v>
      </c>
      <c r="B1" s="2" t="s">
        <v>63</v>
      </c>
      <c r="C1" s="2" t="s">
        <v>64</v>
      </c>
      <c r="D1" s="2" t="s">
        <v>65</v>
      </c>
      <c r="E1" s="2" t="s">
        <v>13</v>
      </c>
      <c r="F1" s="2" t="s">
        <v>5</v>
      </c>
      <c r="G1" s="2" t="s">
        <v>6</v>
      </c>
      <c r="H1" s="2" t="s">
        <v>66</v>
      </c>
      <c r="I1" s="2" t="s">
        <v>67</v>
      </c>
      <c r="J1" s="2" t="s">
        <v>68</v>
      </c>
      <c r="K1" s="2" t="s">
        <v>69</v>
      </c>
      <c r="L1" s="2" t="s">
        <v>70</v>
      </c>
      <c r="M1" s="2" t="s">
        <v>71</v>
      </c>
      <c r="N1" s="2" t="s">
        <v>72</v>
      </c>
      <c r="O1" s="2" t="s">
        <v>73</v>
      </c>
      <c r="P1" s="2" t="s">
        <v>74</v>
      </c>
      <c r="Q1" s="2" t="s">
        <v>75</v>
      </c>
      <c r="R1" s="2" t="s">
        <v>76</v>
      </c>
      <c r="S1" s="2" t="s">
        <v>77</v>
      </c>
      <c r="T1" s="2" t="s">
        <v>78</v>
      </c>
      <c r="U1" s="2" t="s">
        <v>79</v>
      </c>
    </row>
    <row r="2" s="1" customFormat="1" spans="1:21">
      <c r="A2" s="3">
        <v>17843051884</v>
      </c>
      <c r="B2" s="1" t="s">
        <v>80</v>
      </c>
      <c r="C2" s="1" t="s">
        <v>81</v>
      </c>
      <c r="D2" s="1" t="s">
        <v>82</v>
      </c>
      <c r="E2" s="1" t="s">
        <v>54</v>
      </c>
      <c r="F2" s="1" t="s">
        <v>80</v>
      </c>
      <c r="G2" s="1" t="s">
        <v>83</v>
      </c>
      <c r="H2" s="1" t="s">
        <v>84</v>
      </c>
      <c r="I2" s="1" t="s">
        <v>85</v>
      </c>
      <c r="J2" s="1" t="s">
        <v>86</v>
      </c>
      <c r="K2" s="1" t="s">
        <v>85</v>
      </c>
      <c r="L2" s="1" t="s">
        <v>85</v>
      </c>
      <c r="M2" s="1" t="s">
        <v>87</v>
      </c>
      <c r="N2" s="1" t="s">
        <v>87</v>
      </c>
      <c r="O2" s="1" t="s">
        <v>88</v>
      </c>
      <c r="P2" s="1" t="s">
        <v>89</v>
      </c>
      <c r="Q2" s="1" t="s">
        <v>90</v>
      </c>
      <c r="R2" s="1" t="s">
        <v>91</v>
      </c>
      <c r="S2" s="1" t="s">
        <v>92</v>
      </c>
      <c r="T2" s="1" t="s">
        <v>93</v>
      </c>
      <c r="U2" s="1" t="s">
        <v>94</v>
      </c>
    </row>
    <row r="3" s="1" customFormat="1" spans="1:21">
      <c r="A3" s="3">
        <v>17842499799</v>
      </c>
      <c r="B3" s="1" t="s">
        <v>80</v>
      </c>
      <c r="C3" s="1" t="s">
        <v>95</v>
      </c>
      <c r="D3" s="1" t="s">
        <v>96</v>
      </c>
      <c r="E3" s="1" t="s">
        <v>50</v>
      </c>
      <c r="F3" s="1" t="s">
        <v>80</v>
      </c>
      <c r="G3" s="1" t="s">
        <v>83</v>
      </c>
      <c r="H3" s="1" t="s">
        <v>84</v>
      </c>
      <c r="I3" s="1" t="s">
        <v>97</v>
      </c>
      <c r="J3" s="1" t="s">
        <v>86</v>
      </c>
      <c r="K3" s="1" t="s">
        <v>97</v>
      </c>
      <c r="L3" s="1" t="s">
        <v>97</v>
      </c>
      <c r="M3" s="1" t="s">
        <v>87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98</v>
      </c>
      <c r="S3" s="1" t="s">
        <v>92</v>
      </c>
      <c r="T3" s="1" t="s">
        <v>93</v>
      </c>
      <c r="U3" s="1" t="s">
        <v>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2022-05-10T01:18:42Z</dcterms:created>
  <dcterms:modified xsi:type="dcterms:W3CDTF">2022-05-10T01:27:02Z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8BCDB2DB6398401ABE0565A642668C46</vt:lpwstr>
  </property>
  <property fmtid="{D5CDD505-2E9C-101B-9397-08002B2CF9AE}" pid="3" name="KSOProductBuildVer">
    <vt:lpwstr>2052-11.1.0.11636</vt:lpwstr>
  </property>
</Properties>
</file>