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<sst xmlns="http://schemas.openxmlformats.org/spreadsheetml/2006/main" count="214" uniqueCount="110">
  <si>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</si>
  <si>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</si>
  <si>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</si>
  <si>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</si>
  <si>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</si>
  <si>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</si>
  <si>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</si>
  <si>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</si>
  <si>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</si>
  <si>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</si>
  <si>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</si>
  <si>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</si>
  <si>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</si>
  <si>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</si>
  <si>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</si>
  <si>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</si>
  <si>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</si>
  <si>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</si>
  <si>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</si>
  <si>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</si>
  <si>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</si>
  <si>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</si>
  <si>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</si>
  <si>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</si>
  <si>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</si>
  <si>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17870225218	</t>
  </si>
  <si>
    <t>Ctrip</t>
  </si>
  <si>
    <t>正常</t>
  </si>
  <si>
    <t>[宿迁]锦江之星(宿迁开发区西湖路店)(71450958)</t>
  </si>
  <si>
    <t>标准A&lt;双人入住&gt;&lt;内宾&gt;&lt;预付&gt;&lt;双早&gt;</t>
  </si>
  <si>
    <t>CNY</t>
  </si>
  <si>
    <t>陆家荣</t>
  </si>
  <si>
    <t>CA11323220510CNY</t>
  </si>
  <si>
    <t>未提现</t>
  </si>
  <si>
    <t>携程开票</t>
  </si>
  <si>
    <t xml:space="preserve">	</t>
  </si>
  <si>
    <t xml:space="preserve">17883884935	</t>
  </si>
  <si>
    <t>[赤峰]维也纳酒店(赤峰赤锡路店)(83833086)</t>
  </si>
  <si>
    <t>豪华大床房&lt;双人入住&gt;&lt;内宾&gt;&lt;预付&gt;&lt;双早&gt;</t>
  </si>
  <si>
    <t>宋春玉</t>
  </si>
  <si>
    <t xml:space="preserve">17890032731	</t>
  </si>
  <si>
    <t>[武汉]维也纳酒店(武汉菱角湖万达地铁站店)(83829065)</t>
  </si>
  <si>
    <t>标准双床房&lt;双人入住&gt;&lt;内宾&gt;&lt;预付&gt;&lt;双早&gt;</t>
  </si>
  <si>
    <t>郑波</t>
  </si>
  <si>
    <t xml:space="preserve">17895587296	</t>
  </si>
  <si>
    <t>[重庆]重庆永川高铁站兴龙湖亚朵酒店(71580412)</t>
  </si>
  <si>
    <t>高级湖景大床房&lt;双人入住&gt;&lt;内宾&gt;&lt;预付&gt;&lt;单早&gt;</t>
  </si>
  <si>
    <t>林阳</t>
  </si>
  <si>
    <t xml:space="preserve">2538931	</t>
  </si>
  <si>
    <t xml:space="preserve">17896811812	</t>
  </si>
  <si>
    <t>[南昌]希岸酒店（南昌象湖公园店）(71494932)</t>
  </si>
  <si>
    <t>希岸高级大床房&lt;双人入住&gt;&lt;内宾&gt;&lt;预付&gt;&lt;双早&gt;</t>
  </si>
  <si>
    <t>曾江</t>
  </si>
  <si>
    <t>，</t>
  </si>
  <si>
    <t>A220510094646481</t>
  </si>
  <si>
    <t>CNY / HKD 当前参考汇率: 1.160782916</t>
  </si>
  <si>
    <t>总计：3457.46 CNY/
4013.36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</si>
  <si>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</si>
  <si>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</si>
  <si>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</si>
  <si>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</si>
  <si>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</si>
  <si>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</si>
  <si>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</si>
  <si>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</si>
  <si>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</si>
  <si>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</si>
  <si>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</si>
  <si>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</si>
  <si>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</si>
  <si>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</si>
  <si>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</si>
  <si>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</si>
  <si>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</si>
  <si>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</si>
  <si>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2022-05-06</t>
  </si>
  <si>
    <t>2539628</t>
  </si>
  <si>
    <t>希岸酒店南昌施尧路象湖公园店</t>
  </si>
  <si>
    <t>2022-05-07</t>
  </si>
  <si>
    <t>退房日月结</t>
  </si>
  <si>
    <t>249.90</t>
  </si>
  <si>
    <t>RMB</t>
  </si>
  <si>
    <t>0</t>
  </si>
  <si>
    <t>0.00</t>
  </si>
  <si>
    <t>携程汇智国内直连</t>
  </si>
  <si>
    <t>1861</t>
  </si>
  <si>
    <t>2022-05-06 12:13:36</t>
  </si>
  <si>
    <t>否</t>
  </si>
  <si>
    <t>汇智国际旅游发展有限公司</t>
  </si>
  <si>
    <t>直连</t>
  </si>
  <si>
    <t>2022-05-05</t>
  </si>
  <si>
    <t>2538931</t>
  </si>
  <si>
    <t>重庆永川高铁站兴龙湖亚朵酒店</t>
  </si>
  <si>
    <t>539.24</t>
  </si>
  <si>
    <t>2022-05-05 20:52:01</t>
  </si>
  <si>
    <t>2022-05-04</t>
  </si>
  <si>
    <t>2536438</t>
  </si>
  <si>
    <t>维也纳酒店(武汉菱角湖万达地铁站店)</t>
  </si>
  <si>
    <t>648.72</t>
  </si>
  <si>
    <t>2022-05-04 11:44:18</t>
  </si>
  <si>
    <t>2022-05-02</t>
  </si>
  <si>
    <t>2534659</t>
  </si>
  <si>
    <t>维也纳酒店(赤峰赤锡路店)</t>
  </si>
  <si>
    <t>912.90</t>
  </si>
  <si>
    <t>2022-05-02 23:11:45</t>
  </si>
  <si>
    <t>2022-04-30</t>
  </si>
  <si>
    <t>2530844</t>
  </si>
  <si>
    <t>锦江之星(宿迁开发区西湖路店)</t>
  </si>
  <si>
    <t>1106.70</t>
  </si>
  <si>
    <t>2022-04-30 14:07:20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</si>
</sst>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44681</v>
      </c>
      <c r="G2" s="6">
        <v>44688</v>
      </c>
      <c r="H2" s="4">
        <v>1</v>
      </c>
      <c r="I2" s="4">
        <v>7</v>
      </c>
      <c r="J2" s="4">
        <v>7</v>
      </c>
      <c r="K2" s="4" t="s">
        <v>30</v>
      </c>
      <c r="L2" s="4">
        <v>1106.7</v>
      </c>
      <c r="M2" s="4">
        <v>1106.7</v>
      </c>
      <c r="N2" s="4" t="s">
        <v>31</v>
      </c>
      <c r="O2" s="4" t="s">
        <v>32</v>
      </c>
      <c r="P2" s="4" t="s">
        <v>33</v>
      </c>
      <c r="Q2" s="4">
        <v>0</v>
      </c>
      <c r="R2" s="7">
        <v>44681</v>
      </c>
      <c r="S2" s="6">
        <v>44691</v>
      </c>
      <c r="T2" s="4" t="s">
        <v>34</v>
      </c>
      <c r="U2" s="4">
        <v>1106.7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44683</v>
      </c>
      <c r="G3" s="6">
        <v>44688</v>
      </c>
      <c r="H3" s="4">
        <v>1</v>
      </c>
      <c r="I3" s="4">
        <v>5</v>
      </c>
      <c r="J3" s="4">
        <v>5</v>
      </c>
      <c r="K3" s="4" t="s">
        <v>30</v>
      </c>
      <c r="L3" s="4">
        <v>912.9</v>
      </c>
      <c r="M3" s="4">
        <v>912.9</v>
      </c>
      <c r="N3" s="4" t="s">
        <v>39</v>
      </c>
      <c r="O3" s="4" t="s">
        <v>32</v>
      </c>
      <c r="P3" s="4" t="s">
        <v>33</v>
      </c>
      <c r="Q3" s="4">
        <v>0</v>
      </c>
      <c r="R3" s="7">
        <v>44683</v>
      </c>
      <c r="S3" s="6">
        <v>44691</v>
      </c>
      <c r="T3" s="4" t="s">
        <v>34</v>
      </c>
      <c r="U3" s="4">
        <v>912.9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44685</v>
      </c>
      <c r="G4" s="6">
        <v>44688</v>
      </c>
      <c r="H4" s="4">
        <v>1</v>
      </c>
      <c r="I4" s="4">
        <v>3</v>
      </c>
      <c r="J4" s="4">
        <v>3</v>
      </c>
      <c r="K4" s="4" t="s">
        <v>30</v>
      </c>
      <c r="L4" s="4">
        <v>648.72</v>
      </c>
      <c r="M4" s="4">
        <v>648.72</v>
      </c>
      <c r="N4" s="4" t="s">
        <v>43</v>
      </c>
      <c r="O4" s="4" t="s">
        <v>32</v>
      </c>
      <c r="P4" s="4" t="s">
        <v>33</v>
      </c>
      <c r="Q4" s="4">
        <v>0</v>
      </c>
      <c r="R4" s="7">
        <v>44685</v>
      </c>
      <c r="S4" s="6">
        <v>44691</v>
      </c>
      <c r="T4" s="4" t="s">
        <v>34</v>
      </c>
      <c r="U4" s="4">
        <v>648.72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44686</v>
      </c>
      <c r="G5" s="6">
        <v>44688</v>
      </c>
      <c r="H5" s="4">
        <v>1</v>
      </c>
      <c r="I5" s="4">
        <v>2</v>
      </c>
      <c r="J5" s="4">
        <v>2</v>
      </c>
      <c r="K5" s="4" t="s">
        <v>30</v>
      </c>
      <c r="L5" s="4">
        <v>539.24</v>
      </c>
      <c r="M5" s="4">
        <v>539.24</v>
      </c>
      <c r="N5" s="4" t="s">
        <v>47</v>
      </c>
      <c r="O5" s="4" t="s">
        <v>32</v>
      </c>
      <c r="P5" s="4" t="s">
        <v>33</v>
      </c>
      <c r="Q5" s="4">
        <v>0</v>
      </c>
      <c r="R5" s="7">
        <v>44686</v>
      </c>
      <c r="S5" s="6">
        <v>44691</v>
      </c>
      <c r="T5" s="4" t="s">
        <v>34</v>
      </c>
      <c r="U5" s="4">
        <v>539.24</v>
      </c>
      <c r="V5" s="4">
        <v>0</v>
      </c>
      <c r="W5" s="4">
        <v>0</v>
      </c>
      <c r="X5" s="4" t="s">
        <v>48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44687</v>
      </c>
      <c r="G6" s="6">
        <v>44688</v>
      </c>
      <c r="H6" s="4">
        <v>1</v>
      </c>
      <c r="I6" s="4">
        <v>1</v>
      </c>
      <c r="J6" s="4">
        <v>1</v>
      </c>
      <c r="K6" s="4" t="s">
        <v>30</v>
      </c>
      <c r="L6" s="4">
        <v>249.9</v>
      </c>
      <c r="M6" s="4">
        <v>249.9</v>
      </c>
      <c r="N6" s="4" t="s">
        <v>52</v>
      </c>
      <c r="O6" s="4" t="s">
        <v>32</v>
      </c>
      <c r="P6" s="4" t="s">
        <v>33</v>
      </c>
      <c r="Q6" s="4">
        <v>0</v>
      </c>
      <c r="R6" s="7">
        <v>44687</v>
      </c>
      <c r="S6" s="6">
        <v>44691</v>
      </c>
      <c r="T6" s="4" t="s">
        <v>34</v>
      </c>
      <c r="U6" s="4">
        <v>249.9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17870225218</v>
      </c>
      <c r="B2" s="6">
        <v>44681</v>
      </c>
      <c r="C2" s="6">
        <v>44688</v>
      </c>
      <c r="D2" s="4">
        <v>1106.7</v>
      </c>
      <c r="E2" s="4" t="str">
        <f>VLOOKUP(A2,HOP!A:L,12,0)</f>
        <v>1106.70</v>
      </c>
      <c r="F2" s="4" t="str">
        <f>VLOOKUP(A2,HOP!A:C,3,0)</f>
        <v>2530844</v>
      </c>
      <c r="G2" s="4">
        <f>D2-E2</f>
        <v>0</v>
      </c>
      <c r="H2" s="4" t="str">
        <f>$H$1&amp;F2</f>
        <v>，2530844</v>
      </c>
      <c r="I2" s="4" t="str">
        <f>VLOOKUP(A2,HOP!A:U,21,0)</f>
        <v>直连</v>
      </c>
    </row>
    <row r="3" s="4" customFormat="1" spans="1:9">
      <c r="A3" s="5">
        <v>17883884935</v>
      </c>
      <c r="B3" s="6">
        <v>44683</v>
      </c>
      <c r="C3" s="6">
        <v>44688</v>
      </c>
      <c r="D3" s="4">
        <v>912.9</v>
      </c>
      <c r="E3" s="4" t="str">
        <f>VLOOKUP(A3,HOP!A:L,12,0)</f>
        <v>912.90</v>
      </c>
      <c r="F3" s="4" t="str">
        <f>VLOOKUP(A3,HOP!A:C,3,0)</f>
        <v>2534659</v>
      </c>
      <c r="G3" s="4">
        <f>D3-E3</f>
        <v>0</v>
      </c>
      <c r="H3" s="4" t="str">
        <f>$H$1&amp;F3</f>
        <v>，2534659</v>
      </c>
      <c r="I3" s="4" t="str">
        <f>VLOOKUP(A3,HOP!A:U,21,0)</f>
        <v>直连</v>
      </c>
    </row>
    <row r="4" s="4" customFormat="1" spans="1:9">
      <c r="A4" s="5">
        <v>17890032731</v>
      </c>
      <c r="B4" s="6">
        <v>44685</v>
      </c>
      <c r="C4" s="6">
        <v>44688</v>
      </c>
      <c r="D4" s="4">
        <v>648.72</v>
      </c>
      <c r="E4" s="4" t="str">
        <f>VLOOKUP(A4,HOP!A:L,12,0)</f>
        <v>648.72</v>
      </c>
      <c r="F4" s="4" t="str">
        <f>VLOOKUP(A4,HOP!A:C,3,0)</f>
        <v>2536438</v>
      </c>
      <c r="G4" s="4">
        <f>D4-E4</f>
        <v>0</v>
      </c>
      <c r="H4" s="4" t="str">
        <f>$H$1&amp;F4</f>
        <v>，2536438</v>
      </c>
      <c r="I4" s="4" t="str">
        <f>VLOOKUP(A4,HOP!A:U,21,0)</f>
        <v>直连</v>
      </c>
    </row>
    <row r="5" s="4" customFormat="1" spans="1:9">
      <c r="A5" s="5">
        <v>17895587296</v>
      </c>
      <c r="B5" s="6">
        <v>44686</v>
      </c>
      <c r="C5" s="6">
        <v>44688</v>
      </c>
      <c r="D5" s="4">
        <v>539.24</v>
      </c>
      <c r="E5" s="4" t="str">
        <f>VLOOKUP(A5,HOP!A:L,12,0)</f>
        <v>539.24</v>
      </c>
      <c r="F5" s="4" t="str">
        <f>VLOOKUP(A5,HOP!A:C,3,0)</f>
        <v>2538931</v>
      </c>
      <c r="G5" s="4">
        <f>D5-E5</f>
        <v>0</v>
      </c>
      <c r="H5" s="4" t="str">
        <f>$H$1&amp;F5</f>
        <v>，2538931</v>
      </c>
      <c r="I5" s="4" t="str">
        <f>VLOOKUP(A5,HOP!A:U,21,0)</f>
        <v>直连</v>
      </c>
    </row>
    <row r="6" s="4" customFormat="1" spans="1:9">
      <c r="A6" s="5">
        <v>17896811812</v>
      </c>
      <c r="B6" s="6">
        <v>44687</v>
      </c>
      <c r="C6" s="6">
        <v>44688</v>
      </c>
      <c r="D6" s="4">
        <v>249.9</v>
      </c>
      <c r="E6" s="4" t="str">
        <f>VLOOKUP(A6,HOP!A:L,12,0)</f>
        <v>249.90</v>
      </c>
      <c r="F6" s="4" t="str">
        <f>VLOOKUP(A6,HOP!A:C,3,0)</f>
        <v>2539628</v>
      </c>
      <c r="G6" s="4">
        <f>D6-E6</f>
        <v>0</v>
      </c>
      <c r="H6" s="4" t="str">
        <f>$H$1&amp;F6</f>
        <v>，2539628</v>
      </c>
      <c r="I6" s="4" t="str">
        <f>VLOOKUP(A6,HOP!A:U,21,0)</f>
        <v>直连</v>
      </c>
    </row>
    <row r="8" spans="4:4">
      <c r="D8" s="4">
        <f>SUM(D2:D7)</f>
        <v>3457.46</v>
      </c>
    </row>
    <row r="13" spans="1:1">
      <c r="A13" s="4" t="s">
        <v>54</v>
      </c>
    </row>
    <row r="14" spans="1:1">
      <c r="A14" s="4" t="s">
        <v>55</v>
      </c>
    </row>
    <row r="15" spans="1:1">
      <c r="A15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</row>
    <row r="2" s="1" customFormat="1" spans="1:21">
      <c r="A2" s="3">
        <v>17896811812</v>
      </c>
      <c r="B2" s="1" t="s">
        <v>75</v>
      </c>
      <c r="C2" s="1" t="s">
        <v>76</v>
      </c>
      <c r="D2" s="1" t="s">
        <v>77</v>
      </c>
      <c r="E2" s="1" t="s">
        <v>52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</row>
    <row r="3" s="1" customFormat="1" spans="1:21">
      <c r="A3" s="3">
        <v>17895587296</v>
      </c>
      <c r="B3" s="1" t="s">
        <v>90</v>
      </c>
      <c r="C3" s="1" t="s">
        <v>91</v>
      </c>
      <c r="D3" s="1" t="s">
        <v>92</v>
      </c>
      <c r="E3" s="1" t="s">
        <v>47</v>
      </c>
      <c r="F3" s="1" t="s">
        <v>90</v>
      </c>
      <c r="G3" s="1" t="s">
        <v>78</v>
      </c>
      <c r="H3" s="1" t="s">
        <v>79</v>
      </c>
      <c r="I3" s="1" t="s">
        <v>93</v>
      </c>
      <c r="J3" s="1" t="s">
        <v>81</v>
      </c>
      <c r="K3" s="1" t="s">
        <v>93</v>
      </c>
      <c r="L3" s="1" t="s">
        <v>93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94</v>
      </c>
      <c r="S3" s="1" t="s">
        <v>87</v>
      </c>
      <c r="T3" s="1" t="s">
        <v>88</v>
      </c>
      <c r="U3" s="1" t="s">
        <v>89</v>
      </c>
    </row>
    <row r="4" s="1" customFormat="1" spans="1:21">
      <c r="A4" s="3">
        <v>17890032731</v>
      </c>
      <c r="B4" s="1" t="s">
        <v>95</v>
      </c>
      <c r="C4" s="1" t="s">
        <v>96</v>
      </c>
      <c r="D4" s="1" t="s">
        <v>97</v>
      </c>
      <c r="E4" s="1" t="s">
        <v>43</v>
      </c>
      <c r="F4" s="1" t="s">
        <v>95</v>
      </c>
      <c r="G4" s="1" t="s">
        <v>78</v>
      </c>
      <c r="H4" s="1" t="s">
        <v>79</v>
      </c>
      <c r="I4" s="1" t="s">
        <v>98</v>
      </c>
      <c r="J4" s="1" t="s">
        <v>81</v>
      </c>
      <c r="K4" s="1" t="s">
        <v>98</v>
      </c>
      <c r="L4" s="1" t="s">
        <v>98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99</v>
      </c>
      <c r="S4" s="1" t="s">
        <v>87</v>
      </c>
      <c r="T4" s="1" t="s">
        <v>88</v>
      </c>
      <c r="U4" s="1" t="s">
        <v>89</v>
      </c>
    </row>
    <row r="5" s="1" customFormat="1" spans="1:21">
      <c r="A5" s="3">
        <v>17883884935</v>
      </c>
      <c r="B5" s="1" t="s">
        <v>100</v>
      </c>
      <c r="C5" s="1" t="s">
        <v>101</v>
      </c>
      <c r="D5" s="1" t="s">
        <v>102</v>
      </c>
      <c r="E5" s="1" t="s">
        <v>39</v>
      </c>
      <c r="F5" s="1" t="s">
        <v>100</v>
      </c>
      <c r="G5" s="1" t="s">
        <v>78</v>
      </c>
      <c r="H5" s="1" t="s">
        <v>79</v>
      </c>
      <c r="I5" s="1" t="s">
        <v>103</v>
      </c>
      <c r="J5" s="1" t="s">
        <v>81</v>
      </c>
      <c r="K5" s="1" t="s">
        <v>103</v>
      </c>
      <c r="L5" s="1" t="s">
        <v>103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104</v>
      </c>
      <c r="S5" s="1" t="s">
        <v>87</v>
      </c>
      <c r="T5" s="1" t="s">
        <v>88</v>
      </c>
      <c r="U5" s="1" t="s">
        <v>89</v>
      </c>
    </row>
    <row r="6" s="1" customFormat="1" spans="1:21">
      <c r="A6" s="3">
        <v>17870225218</v>
      </c>
      <c r="B6" s="1" t="s">
        <v>105</v>
      </c>
      <c r="C6" s="1" t="s">
        <v>106</v>
      </c>
      <c r="D6" s="1" t="s">
        <v>107</v>
      </c>
      <c r="E6" s="1" t="s">
        <v>31</v>
      </c>
      <c r="F6" s="1" t="s">
        <v>105</v>
      </c>
      <c r="G6" s="1" t="s">
        <v>78</v>
      </c>
      <c r="H6" s="1" t="s">
        <v>79</v>
      </c>
      <c r="I6" s="1" t="s">
        <v>108</v>
      </c>
      <c r="J6" s="1" t="s">
        <v>81</v>
      </c>
      <c r="K6" s="1" t="s">
        <v>108</v>
      </c>
      <c r="L6" s="1" t="s">
        <v>108</v>
      </c>
      <c r="M6" s="1" t="s">
        <v>82</v>
      </c>
      <c r="N6" s="1" t="s">
        <v>82</v>
      </c>
      <c r="O6" s="1" t="s">
        <v>83</v>
      </c>
      <c r="P6" s="1" t="s">
        <v>84</v>
      </c>
      <c r="Q6" s="1" t="s">
        <v>85</v>
      </c>
      <c r="R6" s="1" t="s">
        <v>109</v>
      </c>
      <c r="S6" s="1" t="s">
        <v>87</v>
      </c>
      <c r="T6" s="1" t="s">
        <v>88</v>
      </c>
      <c r="U6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2022-05-10T01:35:35Z</dcterms:created>
  <dcterms:modified xsi:type="dcterms:W3CDTF">2022-05-10T01:44:41Z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6FF707560FC84F4D85FEF0770A657B9F</vt:lpwstr>
  </property>
  <property fmtid="{D5CDD505-2E9C-101B-9397-08002B2CF9AE}" pid="3" name="KSOProductBuildVer">
    <vt:lpwstr>2052-11.1.0.11636</vt:lpwstr>
  </property>
</Properties>
</file>