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<sst xmlns="http://schemas.openxmlformats.org/spreadsheetml/2006/main" count="119" uniqueCount="87">
  <si>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</si>
  <si>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</si>
  <si>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</si>
  <si>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</si>
  <si>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</si>
  <si>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</si>
  <si>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</si>
  <si>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</si>
  <si>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</si>
  <si>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</si>
  <si>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</si>
  <si>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</si>
  <si>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</si>
  <si>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</si>
  <si>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</si>
  <si>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</si>
  <si>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</si>
  <si>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</si>
  <si>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</si>
  <si>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</si>
  <si>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</si>
  <si>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</si>
  <si>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</si>
  <si>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</si>
  <si>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</si>
  <si>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17837706081	</t>
  </si>
  <si>
    <t>Ctrip</t>
  </si>
  <si>
    <t>正常</t>
  </si>
  <si>
    <t>[汕头]麗枫酒店(汕头海滨路观海长廊店)(68299987)</t>
  </si>
  <si>
    <t>标准单人房&lt;双人入住&gt;&lt;内宾&gt;&lt;预付&gt;&lt;无早&gt;</t>
  </si>
  <si>
    <t>CNY</t>
  </si>
  <si>
    <t>成应飞</t>
  </si>
  <si>
    <t>CA363220511CNY</t>
  </si>
  <si>
    <t>未提现</t>
  </si>
  <si>
    <t>携程开票</t>
  </si>
  <si>
    <t xml:space="preserve">2522273	</t>
  </si>
  <si>
    <t xml:space="preserve">	</t>
  </si>
  <si>
    <t xml:space="preserve">17844577410	</t>
  </si>
  <si>
    <t>[梅州]梅州麓湖山酒店(67856423)</t>
  </si>
  <si>
    <t>豪华大床房&lt;大床&gt;&lt;特惠专享&gt;&lt;双人入住&gt;&lt;日历房套餐高价值&gt;&lt;无早&gt;&lt;新酒店礼盒&gt;</t>
  </si>
  <si>
    <t>饶伟导,谢文欢</t>
  </si>
  <si>
    <t xml:space="preserve">2524034	</t>
  </si>
  <si>
    <t xml:space="preserve">993476	</t>
  </si>
  <si>
    <t>，</t>
  </si>
  <si>
    <t>A220511094937481</t>
  </si>
  <si>
    <t>A220511095025481</t>
  </si>
  <si>
    <t>CNY / HKD 当前参考汇率: 1.161943008</t>
  </si>
  <si>
    <t>总计：1273.67 CNY/
1479.93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</si>
  <si>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</si>
  <si>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</si>
  <si>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</si>
  <si>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</si>
  <si>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</si>
  <si>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</si>
  <si>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</si>
  <si>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</si>
  <si>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</si>
  <si>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</si>
  <si>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</si>
  <si>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</si>
  <si>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</si>
  <si>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</si>
  <si>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</si>
  <si>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</si>
  <si>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</si>
  <si>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</si>
  <si>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2022-04-25</t>
  </si>
  <si>
    <t>2524034</t>
  </si>
  <si>
    <t>梅州麓湖山酒店</t>
  </si>
  <si>
    <t>2022-04-26</t>
  </si>
  <si>
    <t>退房日周结</t>
  </si>
  <si>
    <t>640.40</t>
  </si>
  <si>
    <t>RMB</t>
  </si>
  <si>
    <t>0</t>
  </si>
  <si>
    <t>0.00</t>
  </si>
  <si>
    <t>携程国内直连(DD)</t>
  </si>
  <si>
    <t>01.011249</t>
  </si>
  <si>
    <t>2022-04-25 12:36:10</t>
  </si>
  <si>
    <t>否</t>
  </si>
  <si>
    <t>汇智国际旅游发展有限公司</t>
  </si>
  <si>
    <t>Saas酒店</t>
  </si>
  <si>
    <t>2022-04-23</t>
  </si>
  <si>
    <t>2522273</t>
  </si>
  <si>
    <t>麗枫酒店(汕头海滨路观海长廊店)</t>
  </si>
  <si>
    <t>633.27</t>
  </si>
  <si>
    <t>2022-04-23 22:54:20</t>
  </si>
  <si>
    <t>直连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</si>
</sst>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44674</v>
      </c>
      <c r="G2" s="6">
        <v>44677</v>
      </c>
      <c r="H2" s="4">
        <v>1</v>
      </c>
      <c r="I2" s="4">
        <v>3</v>
      </c>
      <c r="J2" s="4">
        <v>3</v>
      </c>
      <c r="K2" s="4" t="s">
        <v>30</v>
      </c>
      <c r="L2" s="4">
        <v>633.27</v>
      </c>
      <c r="M2" s="4">
        <v>633.27</v>
      </c>
      <c r="N2" s="4" t="s">
        <v>31</v>
      </c>
      <c r="O2" s="4" t="s">
        <v>32</v>
      </c>
      <c r="P2" s="4" t="s">
        <v>33</v>
      </c>
      <c r="Q2" s="4">
        <v>0</v>
      </c>
      <c r="R2" s="7">
        <v>44674</v>
      </c>
      <c r="S2" s="6">
        <v>44692</v>
      </c>
      <c r="T2" s="4" t="s">
        <v>34</v>
      </c>
      <c r="U2" s="4">
        <v>633.27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44676</v>
      </c>
      <c r="G3" s="6">
        <v>44677</v>
      </c>
      <c r="H3" s="4">
        <v>2</v>
      </c>
      <c r="I3" s="4">
        <v>1</v>
      </c>
      <c r="J3" s="4">
        <v>2</v>
      </c>
      <c r="K3" s="4" t="s">
        <v>30</v>
      </c>
      <c r="L3" s="4">
        <v>640.4</v>
      </c>
      <c r="M3" s="4">
        <v>640.4</v>
      </c>
      <c r="N3" s="4" t="s">
        <v>40</v>
      </c>
      <c r="O3" s="4" t="s">
        <v>32</v>
      </c>
      <c r="P3" s="4" t="s">
        <v>33</v>
      </c>
      <c r="Q3" s="4">
        <v>0</v>
      </c>
      <c r="R3" s="7">
        <v>44676</v>
      </c>
      <c r="S3" s="6">
        <v>44692</v>
      </c>
      <c r="T3" s="4" t="s">
        <v>34</v>
      </c>
      <c r="U3" s="4">
        <v>640.4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9" sqref="A9:F13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17837706081</v>
      </c>
      <c r="B2" s="6">
        <v>44674</v>
      </c>
      <c r="C2" s="6">
        <v>44677</v>
      </c>
      <c r="D2" s="4">
        <v>633.27</v>
      </c>
      <c r="E2" s="4" t="str">
        <f>VLOOKUP(A2,HOP!A:L,12,0)</f>
        <v>633.27</v>
      </c>
      <c r="F2" s="4" t="str">
        <f>VLOOKUP(A2,HOP!A:C,3,0)</f>
        <v>2522273</v>
      </c>
      <c r="G2" s="4">
        <f>D2-E2</f>
        <v>0</v>
      </c>
      <c r="H2" s="4" t="str">
        <f>$H$1&amp;F2</f>
        <v>，2522273</v>
      </c>
      <c r="I2" s="4" t="str">
        <f>VLOOKUP(A2,HOP!A:U,21,0)</f>
        <v>直连</v>
      </c>
    </row>
    <row r="3" s="4" customFormat="1" spans="1:9">
      <c r="A3" s="5">
        <v>17844577410</v>
      </c>
      <c r="B3" s="6">
        <v>44676</v>
      </c>
      <c r="C3" s="6">
        <v>44677</v>
      </c>
      <c r="D3" s="4">
        <v>640.4</v>
      </c>
      <c r="E3" s="4" t="str">
        <f>VLOOKUP(A3,HOP!A:L,12,0)</f>
        <v>640.40</v>
      </c>
      <c r="F3" s="4" t="str">
        <f>VLOOKUP(A3,HOP!A:C,3,0)</f>
        <v>2524034</v>
      </c>
      <c r="G3" s="4">
        <f>D3-E3</f>
        <v>0</v>
      </c>
      <c r="H3" s="4" t="str">
        <f>$H$1&amp;F3</f>
        <v>，2524034</v>
      </c>
      <c r="I3" s="4" t="str">
        <f>VLOOKUP(A3,HOP!A:U,21,0)</f>
        <v>Saas酒店</v>
      </c>
    </row>
    <row r="5" spans="4:4">
      <c r="D5" s="4">
        <f>SUM(D2:D4)</f>
        <v>1273.67</v>
      </c>
    </row>
    <row r="9" spans="1:5">
      <c r="A9" s="4" t="s">
        <v>44</v>
      </c>
      <c r="D9" s="4">
        <v>633.27</v>
      </c>
      <c r="E9" s="4">
        <v>735.82</v>
      </c>
    </row>
    <row r="10" spans="1:5">
      <c r="A10" s="4" t="s">
        <v>45</v>
      </c>
      <c r="D10" s="4">
        <v>640.4</v>
      </c>
      <c r="E10" s="4">
        <v>744.11</v>
      </c>
    </row>
    <row r="11" spans="1:5">
      <c r="A11" s="4" t="s">
        <v>46</v>
      </c>
      <c r="D11" s="4">
        <f>SUM(D9:D10)</f>
        <v>1273.67</v>
      </c>
      <c r="E11" s="4">
        <f>SUM(E9:E10)</f>
        <v>1479.93</v>
      </c>
    </row>
    <row r="12" spans="1:1">
      <c r="A12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</row>
    <row r="2" s="1" customFormat="1" spans="1:21">
      <c r="A2" s="3">
        <v>17844577410</v>
      </c>
      <c r="B2" s="1" t="s">
        <v>66</v>
      </c>
      <c r="C2" s="1" t="s">
        <v>67</v>
      </c>
      <c r="D2" s="1" t="s">
        <v>68</v>
      </c>
      <c r="E2" s="1" t="s">
        <v>40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</row>
    <row r="3" s="1" customFormat="1" spans="1:21">
      <c r="A3" s="3">
        <v>17837706081</v>
      </c>
      <c r="B3" s="1" t="s">
        <v>81</v>
      </c>
      <c r="C3" s="1" t="s">
        <v>82</v>
      </c>
      <c r="D3" s="1" t="s">
        <v>83</v>
      </c>
      <c r="E3" s="1" t="s">
        <v>31</v>
      </c>
      <c r="F3" s="1" t="s">
        <v>81</v>
      </c>
      <c r="G3" s="1" t="s">
        <v>69</v>
      </c>
      <c r="H3" s="1" t="s">
        <v>70</v>
      </c>
      <c r="I3" s="1" t="s">
        <v>84</v>
      </c>
      <c r="J3" s="1" t="s">
        <v>72</v>
      </c>
      <c r="K3" s="1" t="s">
        <v>84</v>
      </c>
      <c r="L3" s="1" t="s">
        <v>84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85</v>
      </c>
      <c r="S3" s="1" t="s">
        <v>78</v>
      </c>
      <c r="T3" s="1" t="s">
        <v>79</v>
      </c>
      <c r="U3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2022-05-11T01:43:14Z</dcterms:created>
  <dcterms:modified xsi:type="dcterms:W3CDTF">2022-05-11T01:48:39Z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AEE2AE75B4514FC99C3D9C1033F03D29</vt:lpwstr>
  </property>
  <property fmtid="{D5CDD505-2E9C-101B-9397-08002B2CF9AE}" pid="3" name="KSOProductBuildVer">
    <vt:lpwstr>2052-11.1.0.11636</vt:lpwstr>
  </property>
</Properties>
</file>