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<sst xmlns="http://schemas.openxmlformats.org/spreadsheetml/2006/main" count="118" uniqueCount="78">
  <si>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</si>
  <si>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</si>
  <si>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</si>
  <si>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</si>
  <si>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</si>
  <si>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</si>
  <si>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</si>
  <si>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</si>
  <si>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</si>
  <si>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</si>
  <si>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</si>
  <si>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</si>
  <si>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</si>
  <si>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</si>
  <si>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</si>
  <si>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</si>
  <si>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</si>
  <si>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</si>
  <si>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</si>
  <si>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</si>
  <si>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</si>
  <si>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</si>
  <si>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</si>
  <si>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</si>
  <si>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</si>
  <si>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17903236419	</t>
  </si>
  <si>
    <t>Ctrip</t>
  </si>
  <si>
    <t>正常</t>
  </si>
  <si>
    <t>[重庆]IU酒店(重庆西站跳蹬工业区店)(83294659)</t>
  </si>
  <si>
    <t>小U·超级大床房&lt;双人入住&gt;&lt;内宾&gt;&lt;预付&gt;&lt;双早&gt;</t>
  </si>
  <si>
    <t>CNY</t>
  </si>
  <si>
    <t>赵立</t>
  </si>
  <si>
    <t>CA11323220511CNY</t>
  </si>
  <si>
    <t>未提现</t>
  </si>
  <si>
    <t>携程开票</t>
  </si>
  <si>
    <t xml:space="preserve">	</t>
  </si>
  <si>
    <t xml:space="preserve">17903236189	</t>
  </si>
  <si>
    <t>文勇奇</t>
  </si>
  <si>
    <t xml:space="preserve">2542030	</t>
  </si>
  <si>
    <t>，</t>
  </si>
  <si>
    <t>A220511102437481</t>
  </si>
  <si>
    <t>CNY / HKD 当前参考汇率: 1.164063415</t>
  </si>
  <si>
    <t>总计： 387.6 CNY/
451.19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</si>
  <si>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</si>
  <si>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</si>
  <si>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</si>
  <si>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</si>
  <si>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</si>
  <si>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</si>
  <si>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</si>
  <si>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</si>
  <si>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</si>
  <si>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</si>
  <si>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</si>
  <si>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</si>
  <si>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</si>
  <si>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</si>
  <si>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</si>
  <si>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</si>
  <si>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</si>
  <si>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</si>
  <si>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</si>
  <si>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2542030</t>
  </si>
  <si>
    <t>IU酒店(重庆跳蹬工业区店)</t>
  </si>
  <si>
    <t>2022-05-08</t>
  </si>
  <si>
    <t>退房日月结</t>
  </si>
  <si>
    <t>193.80</t>
  </si>
  <si>
    <t>RMB</t>
  </si>
  <si>
    <t>0</t>
  </si>
  <si>
    <t>0.00</t>
  </si>
  <si>
    <t>携程汇智国内直连</t>
  </si>
  <si>
    <t>1861</t>
  </si>
  <si>
    <t>2022-05-07 23:12:17</t>
  </si>
  <si>
    <t>否</t>
  </si>
  <si>
    <t>汇智国际旅游发展有限公司</t>
  </si>
  <si>
    <t>直连</t>
  </si>
  <si>
    <t>2542029</t>
  </si>
  <si>
    <t>2022-05-07 23:11:13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</si>
</sst>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C40" sqref="C40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44688</v>
      </c>
      <c r="G2" s="6">
        <v>44689</v>
      </c>
      <c r="H2" s="4">
        <v>1</v>
      </c>
      <c r="I2" s="4">
        <v>1</v>
      </c>
      <c r="J2" s="4">
        <v>1</v>
      </c>
      <c r="K2" s="4" t="s">
        <v>30</v>
      </c>
      <c r="L2" s="4">
        <v>193.8</v>
      </c>
      <c r="M2" s="4">
        <v>193.8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44692</v>
      </c>
      <c r="T2" s="4" t="s">
        <v>34</v>
      </c>
      <c r="U2" s="4">
        <v>193.8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44688</v>
      </c>
      <c r="G3" s="6">
        <v>44689</v>
      </c>
      <c r="H3" s="4">
        <v>1</v>
      </c>
      <c r="I3" s="4">
        <v>1</v>
      </c>
      <c r="J3" s="4">
        <v>1</v>
      </c>
      <c r="K3" s="4" t="s">
        <v>30</v>
      </c>
      <c r="L3" s="4">
        <v>193.8</v>
      </c>
      <c r="M3" s="4">
        <v>193.8</v>
      </c>
      <c r="N3" s="4" t="s">
        <v>37</v>
      </c>
      <c r="O3" s="4" t="s">
        <v>32</v>
      </c>
      <c r="P3" s="4" t="s">
        <v>33</v>
      </c>
      <c r="Q3" s="4">
        <v>0</v>
      </c>
      <c r="R3" s="7">
        <v>44688</v>
      </c>
      <c r="S3" s="6">
        <v>44692</v>
      </c>
      <c r="T3" s="4" t="s">
        <v>34</v>
      </c>
      <c r="U3" s="4">
        <v>193.8</v>
      </c>
      <c r="V3" s="4">
        <v>0</v>
      </c>
      <c r="W3" s="4">
        <v>0</v>
      </c>
      <c r="X3" s="4" t="s">
        <v>38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</v>
      </c>
    </row>
    <row r="2" s="4" customFormat="1" spans="1:9">
      <c r="A2" s="5">
        <v>17903236419</v>
      </c>
      <c r="B2" s="6">
        <v>44688</v>
      </c>
      <c r="C2" s="6">
        <v>44689</v>
      </c>
      <c r="D2" s="4">
        <v>193.8</v>
      </c>
      <c r="E2" s="4" t="str">
        <f>VLOOKUP(A2,HOP!A:L,12,0)</f>
        <v>193.80</v>
      </c>
      <c r="F2" s="4" t="str">
        <f>VLOOKUP(A2,HOP!A:C,3,0)</f>
        <v>2542029</v>
      </c>
      <c r="G2" s="4">
        <f>D2-E2</f>
        <v>0</v>
      </c>
      <c r="H2" s="4" t="str">
        <f>$H$1&amp;F2</f>
        <v>，2542029</v>
      </c>
      <c r="I2" s="4" t="str">
        <f>VLOOKUP(A2,HOP!A:U,21,0)</f>
        <v>直连</v>
      </c>
    </row>
    <row r="3" s="4" customFormat="1" spans="1:9">
      <c r="A3" s="5">
        <v>17903236189</v>
      </c>
      <c r="B3" s="6">
        <v>44688</v>
      </c>
      <c r="C3" s="6">
        <v>44689</v>
      </c>
      <c r="D3" s="4">
        <v>193.8</v>
      </c>
      <c r="E3" s="4" t="str">
        <f>VLOOKUP(A3,HOP!A:L,12,0)</f>
        <v>193.80</v>
      </c>
      <c r="F3" s="4" t="str">
        <f>VLOOKUP(A3,HOP!A:C,3,0)</f>
        <v>2542030</v>
      </c>
      <c r="G3" s="4">
        <f>D3-E3</f>
        <v>0</v>
      </c>
      <c r="H3" s="4" t="str">
        <f>$H$1&amp;F3</f>
        <v>，2542030</v>
      </c>
      <c r="I3" s="4" t="str">
        <f>VLOOKUP(A3,HOP!A:U,21,0)</f>
        <v>直连</v>
      </c>
    </row>
    <row r="5" spans="4:4">
      <c r="D5" s="4">
        <f>SUM(D2:D4)</f>
        <v>387.6</v>
      </c>
    </row>
    <row r="9" spans="1:1">
      <c r="A9" s="4" t="s">
        <v>40</v>
      </c>
    </row>
    <row r="10" spans="1:1">
      <c r="A10" s="4" t="s">
        <v>41</v>
      </c>
    </row>
    <row r="11" spans="1:1">
      <c r="A1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43</v>
      </c>
      <c r="B1" s="2" t="s">
        <v>44</v>
      </c>
      <c r="C1" s="2" t="s">
        <v>45</v>
      </c>
      <c r="D1" s="2" t="s">
        <v>46</v>
      </c>
      <c r="E1" s="2" t="s">
        <v>13</v>
      </c>
      <c r="F1" s="2" t="s">
        <v>5</v>
      </c>
      <c r="G1" s="2" t="s">
        <v>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</row>
    <row r="2" s="1" customFormat="1" spans="1:21">
      <c r="A2" s="3">
        <v>17903236189</v>
      </c>
      <c r="B2" s="1" t="s">
        <v>61</v>
      </c>
      <c r="C2" s="1" t="s">
        <v>62</v>
      </c>
      <c r="D2" s="1" t="s">
        <v>63</v>
      </c>
      <c r="E2" s="1" t="s">
        <v>37</v>
      </c>
      <c r="F2" s="1" t="s">
        <v>61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</row>
    <row r="3" s="1" customFormat="1" spans="1:21">
      <c r="A3" s="3">
        <v>17903236419</v>
      </c>
      <c r="B3" s="1" t="s">
        <v>61</v>
      </c>
      <c r="C3" s="1" t="s">
        <v>76</v>
      </c>
      <c r="D3" s="1" t="s">
        <v>63</v>
      </c>
      <c r="E3" s="1" t="s">
        <v>31</v>
      </c>
      <c r="F3" s="1" t="s">
        <v>61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66</v>
      </c>
      <c r="L3" s="1" t="s">
        <v>66</v>
      </c>
      <c r="M3" s="1" t="s">
        <v>68</v>
      </c>
      <c r="N3" s="1" t="s">
        <v>68</v>
      </c>
      <c r="O3" s="1" t="s">
        <v>69</v>
      </c>
      <c r="P3" s="1" t="s">
        <v>70</v>
      </c>
      <c r="Q3" s="1" t="s">
        <v>71</v>
      </c>
      <c r="R3" s="1" t="s">
        <v>77</v>
      </c>
      <c r="S3" s="1" t="s">
        <v>73</v>
      </c>
      <c r="T3" s="1" t="s">
        <v>74</v>
      </c>
      <c r="U3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2022-05-11T02:04:40Z</dcterms:created>
  <dcterms:modified xsi:type="dcterms:W3CDTF">2022-05-11T02:22:11Z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DF7241A9BD174BDF8BBE550E875318A9</vt:lpwstr>
  </property>
  <property fmtid="{D5CDD505-2E9C-101B-9397-08002B2CF9AE}" pid="3" name="KSOProductBuildVer">
    <vt:lpwstr>2052-11.1.0.11636</vt:lpwstr>
  </property>
</Properties>
</file>