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<sst xmlns="http://schemas.openxmlformats.org/spreadsheetml/2006/main" count="879" uniqueCount="340">
  <si>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</si>
  <si>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</si>
  <si>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</si>
  <si>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</si>
  <si>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</si>
  <si>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</si>
  <si>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</si>
  <si>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</si>
  <si>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</si>
  <si>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</si>
  <si>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</si>
  <si>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</si>
  <si>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</si>
  <si>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</si>
  <si>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</si>
  <si>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</si>
  <si>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</si>
  <si>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</si>
  <si>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</si>
  <si>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</si>
  <si>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</si>
  <si>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</si>
  <si>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</si>
  <si>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</si>
  <si>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</si>
  <si>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17688295645	</t>
  </si>
  <si>
    <t>Ctrip</t>
  </si>
  <si>
    <t>正常</t>
  </si>
  <si>
    <t>[巴厘岛]巴厘岛乌布山妍四季度假酒店(Four Seasons Resort Bali at Sayan)(55413983)</t>
  </si>
  <si>
    <t>河畔一卧室别墅&lt;2人入住&gt;&lt;不退款&gt;</t>
  </si>
  <si>
    <t>HKD</t>
  </si>
  <si>
    <t>YANG/TIEN-KUEI,KAO/SHIH-CHIEN</t>
  </si>
  <si>
    <t>CA13030220512HKD</t>
  </si>
  <si>
    <t>未提现</t>
  </si>
  <si>
    <t>携程开票</t>
  </si>
  <si>
    <t xml:space="preserve">	</t>
  </si>
  <si>
    <t xml:space="preserve">64675SC002629	</t>
  </si>
  <si>
    <t xml:space="preserve">17780774638	</t>
  </si>
  <si>
    <t>[威斯敏斯特城]安巴酒店-大理石拱门(Amba Hotel Marble Arch)(70790036)</t>
  </si>
  <si>
    <t>标准房&lt;2人入住&gt;&lt;不退款&gt;&lt;早餐&gt;</t>
  </si>
  <si>
    <t>Alazmi/Mubarak h m f</t>
  </si>
  <si>
    <t xml:space="preserve">134155681	</t>
  </si>
  <si>
    <t xml:space="preserve">17829581653	</t>
  </si>
  <si>
    <t>[罗马]弗莱米尼欧田园小屋花园酒店(Flaminio Village Bungalow Park)(55299576)</t>
  </si>
  <si>
    <t>平房式客房(庭院)&lt;2人入住&gt;&lt;不退款&gt;</t>
  </si>
  <si>
    <t>BUONORA/PIERPAOLO</t>
  </si>
  <si>
    <t xml:space="preserve">1929371662	</t>
  </si>
  <si>
    <t xml:space="preserve">17842707377	</t>
  </si>
  <si>
    <t>[法兰克福]法兰克福诺维姆欧陆式酒店(Novum Hotel Continental Frankfurt)(55426611)</t>
  </si>
  <si>
    <t>客房（大床）&lt;2人入住&gt;&lt;不退款&gt;&lt;早餐&gt;</t>
  </si>
  <si>
    <t>Eichhorn/Sylvia</t>
  </si>
  <si>
    <t xml:space="preserve">EXPEDIA_1930775885	</t>
  </si>
  <si>
    <t xml:space="preserve">17857679894	</t>
  </si>
  <si>
    <t>[新加坡]新加坡明古连街宜必思酒店(Ibis Singapore on Bencoolen)(55694755)</t>
  </si>
  <si>
    <t>大号床房&lt;不退款&gt;&lt;2人入住&gt;</t>
  </si>
  <si>
    <t>LI/ZIHAO</t>
  </si>
  <si>
    <t xml:space="preserve">6657WE2542	</t>
  </si>
  <si>
    <t xml:space="preserve">17858592883	</t>
  </si>
  <si>
    <t>[巴黎]贝尔塔酒店(Belta Hotel)(55290431)</t>
  </si>
  <si>
    <t>双人床房&lt;2人入住&gt;&lt;不退款&gt;&lt;早餐&gt;</t>
  </si>
  <si>
    <t>Claville/Mikkel Frederik Jedig</t>
  </si>
  <si>
    <t xml:space="preserve">17858764317	</t>
  </si>
  <si>
    <t>[Bancarkembar]阿斯顿帝国普禾加多(ASTON Imperium Purwokerto)(55573074)</t>
  </si>
  <si>
    <t>精致套房&lt;2人入住&gt;&lt;不退款&gt;</t>
  </si>
  <si>
    <t>Abdullah/Mohd Azmi,Achyat/Siti Badriyah</t>
  </si>
  <si>
    <t xml:space="preserve">acknowledge	</t>
  </si>
  <si>
    <t xml:space="preserve">17871525050	</t>
  </si>
  <si>
    <t>[第比利斯]第比利斯彼特穆尔酒店(The Biltmore Hotel Tbilisi)(55465566)</t>
  </si>
  <si>
    <t>豪华双床房&lt;2人入住&gt;&lt;不退款&gt;</t>
  </si>
  <si>
    <t>Kakar/Rajiv Ashwin,Kakar/Rajiv Ashwin</t>
  </si>
  <si>
    <t xml:space="preserve">17875129890	</t>
  </si>
  <si>
    <t>[迈阿密]迈阿密洲际酒店(InterContinental Miami, an Ihg Hotel)(55328984)</t>
  </si>
  <si>
    <t>城景房&lt;2人入住&gt;&lt;不退款&gt;</t>
  </si>
  <si>
    <t>Canetti/Gil</t>
  </si>
  <si>
    <t xml:space="preserve">25585419	</t>
  </si>
  <si>
    <t xml:space="preserve">17875702369	</t>
  </si>
  <si>
    <t>[拉斯维加斯]奥尔良娱乐场酒店(The Orleans Hotel &amp; Casino)(55281192)</t>
  </si>
  <si>
    <t>豪华特大床房&lt;不退款&gt;&lt;2人入住&gt;</t>
  </si>
  <si>
    <t>Harrington/Tiffany</t>
  </si>
  <si>
    <t xml:space="preserve">2532115	</t>
  </si>
  <si>
    <t xml:space="preserve">108750394	</t>
  </si>
  <si>
    <t>取消</t>
  </si>
  <si>
    <t>阶梯</t>
  </si>
  <si>
    <t xml:space="preserve">17877637180	</t>
  </si>
  <si>
    <t>[马卡蒂]无限塔楼套房酒店(Infinity Tower Suites)(55756971)</t>
  </si>
  <si>
    <t>单卧室套房&lt;2人入住&gt;&lt;不退款&gt;</t>
  </si>
  <si>
    <t>Parada/Maynard,Parada/Maynard</t>
  </si>
  <si>
    <t xml:space="preserve">2532824	</t>
  </si>
  <si>
    <t xml:space="preserve">17877822113	</t>
  </si>
  <si>
    <t>[济州市]济州岛亚金晶酒店(I-Jin Hotel Jeju Island)(55694468)</t>
  </si>
  <si>
    <t>标准双床房&lt;2人入住&gt;&lt;不退款&gt;&lt;早餐&gt;</t>
  </si>
  <si>
    <t>Koh/Seongbin</t>
  </si>
  <si>
    <t xml:space="preserve">17878413892	</t>
  </si>
  <si>
    <t>[蒂梅丘拉]南海岸酒庄度假村(South Coast Winery Resort and Spa)(70393481)</t>
  </si>
  <si>
    <t>标准房, 1 张特大床, 塔楼 (Romanza Suite in Hotel Tower)&lt;不退款&gt;&lt;2人入住&gt;</t>
  </si>
  <si>
    <t>Johnson/Alan</t>
  </si>
  <si>
    <t xml:space="preserve">67102SD166440	</t>
  </si>
  <si>
    <t xml:space="preserve">17884316520	</t>
  </si>
  <si>
    <t>[檀香山]威基基海滩步行特朗普国际酒店(Trump International Hotel Waikiki)(55505433)</t>
  </si>
  <si>
    <t>城景豪华房&lt;不退款&gt;&lt;2人入住&gt;</t>
  </si>
  <si>
    <t>JIANG/XIXIAN</t>
  </si>
  <si>
    <t xml:space="preserve">17892011548	</t>
  </si>
  <si>
    <t>[库恩摩尔]兰开斯特假日酒店(Holiday Inn Lancaster, an Ihg Hotel)(55414412)</t>
  </si>
  <si>
    <t>无障碍双人房&lt;2人入住&gt;&lt;不退款&gt;</t>
  </si>
  <si>
    <t>Sadler/Paul</t>
  </si>
  <si>
    <t xml:space="preserve">2537645	</t>
  </si>
  <si>
    <t xml:space="preserve">17892070354	</t>
  </si>
  <si>
    <t>[埃奇韦尔]伦敦北华美达酒店(Ramada London North)(55841795)</t>
  </si>
  <si>
    <t>行政双人床房&lt;2人入住&gt;&lt;不退款&gt;</t>
  </si>
  <si>
    <t>Rivera/Brian</t>
  </si>
  <si>
    <t xml:space="preserve">17896313077	</t>
  </si>
  <si>
    <t>[贝尔维尤]华盛顿州西雅图-贝尔维尤市中心希尔顿花园酒店(Hilton Garden Inn Seattle Bellevue Downtown, Wa)(55779502)</t>
  </si>
  <si>
    <t>客房（1张特大床）&lt;不退款&gt;&lt;2人入住&gt;</t>
  </si>
  <si>
    <t>LIU/AIZHONG</t>
  </si>
  <si>
    <t xml:space="preserve">17897007328	</t>
  </si>
  <si>
    <t>[曼谷]UHG 拉普罗四分之一酒店(The Quarter Ladprao by Uhg)(68031133)</t>
  </si>
  <si>
    <t>高级客房1张特大床&lt;不退款&gt;&lt;2人入住&gt;</t>
  </si>
  <si>
    <t>Kittipreechakul/Apisit</t>
  </si>
  <si>
    <t xml:space="preserve">17901953300	</t>
  </si>
  <si>
    <t>[曼谷]曼谷拉差达瑞士酒店 (SHA Extra Plus)(Swissotel Bangkok Ratchada (SHA Extra Plus))(54503361)</t>
  </si>
  <si>
    <t>瑞士尊贵房&lt;2人入住&gt;&lt;不退款&gt;</t>
  </si>
  <si>
    <t>TANG/RENLONG,ONKHONG/SUPHAT</t>
  </si>
  <si>
    <t xml:space="preserve">17902149802	</t>
  </si>
  <si>
    <t>[纽约]纽约市凯煌酒店(Concorde Hotel New York)(55337322)</t>
  </si>
  <si>
    <t>豪华客房, 城市景观&lt;2人入住&gt;&lt;不退款&gt;</t>
  </si>
  <si>
    <t>Wang/Xuelei</t>
  </si>
  <si>
    <t xml:space="preserve">2541474	</t>
  </si>
  <si>
    <t xml:space="preserve">17903236575	</t>
  </si>
  <si>
    <t>[胡志明市]GK中心大酒店(GK Central Hotel)(55337125)</t>
  </si>
  <si>
    <t>豪华房&lt;2人入住&gt;&lt;不退款&gt;&lt;早餐&gt;</t>
  </si>
  <si>
    <t>Van Hoang/Le</t>
  </si>
  <si>
    <t xml:space="preserve">2542027	</t>
  </si>
  <si>
    <t xml:space="preserve">1938188806	</t>
  </si>
  <si>
    <t xml:space="preserve">17906545435	</t>
  </si>
  <si>
    <t>[巴尼特]OYO伦敦芬奇利酒店(OYO Flagship London Finchley)(55822175)</t>
  </si>
  <si>
    <t>豪华大床房&lt;2人入住&gt;&lt;不退款&gt;</t>
  </si>
  <si>
    <t>Sosniecka /Sylvia</t>
  </si>
  <si>
    <t xml:space="preserve">17907628117	</t>
  </si>
  <si>
    <t>[拉罗切利]大西洋酒店(Hôtel Atlantic)(89917916)</t>
  </si>
  <si>
    <t>标准双人间&lt;2人入住&gt;&lt;不退款&gt;</t>
  </si>
  <si>
    <t>Thiebaut/Alexandra</t>
  </si>
  <si>
    <t xml:space="preserve">1938573555	</t>
  </si>
  <si>
    <t xml:space="preserve">17907718823	</t>
  </si>
  <si>
    <t>[灵韦]曼彻斯特机场智选假日酒店 - IHG 旗下饭店(Holiday Inn Express Manchester Airport, an Ihg Hotel)(55354858)</t>
  </si>
  <si>
    <t>Haskins/Owen</t>
  </si>
  <si>
    <t xml:space="preserve">17907734336	</t>
  </si>
  <si>
    <t>[null](91812467)</t>
  </si>
  <si>
    <t xml:space="preserve">17850643702	</t>
  </si>
  <si>
    <t>退单</t>
  </si>
  <si>
    <t>Florack /Michael ,Steizig/Vanessa</t>
  </si>
  <si>
    <t>，</t>
  </si>
  <si>
    <t>5.12 可退</t>
  </si>
  <si>
    <t xml:space="preserve"> 93664.99 HKD</t>
  </si>
  <si>
    <t>A220512160219481</t>
  </si>
  <si>
    <t>总计：93664.99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</si>
  <si>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</si>
  <si>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</si>
  <si>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</si>
  <si>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</si>
  <si>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</si>
  <si>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</si>
  <si>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</si>
  <si>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</si>
  <si>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</si>
  <si>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</si>
  <si>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</si>
  <si>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</si>
  <si>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</si>
  <si>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</si>
  <si>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</si>
  <si>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</si>
  <si>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</si>
  <si>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</si>
  <si>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2022-05-08</t>
  </si>
  <si>
    <t>2543174</t>
  </si>
  <si>
    <t>曼彻斯特机场智选假日酒店</t>
  </si>
  <si>
    <t>Haskins Owen</t>
  </si>
  <si>
    <t>2022-05-09</t>
  </si>
  <si>
    <t>退房日周结</t>
  </si>
  <si>
    <t>1009.90</t>
  </si>
  <si>
    <t>1187.00</t>
  </si>
  <si>
    <t>0</t>
  </si>
  <si>
    <t>0.00</t>
  </si>
  <si>
    <t>携程汇智国际直连</t>
  </si>
  <si>
    <t>925</t>
  </si>
  <si>
    <t>2022-05-08 21:58:46</t>
  </si>
  <si>
    <t>否</t>
  </si>
  <si>
    <t>汇智国际旅游发展有限公司</t>
  </si>
  <si>
    <t>直连</t>
  </si>
  <si>
    <t>2543135</t>
  </si>
  <si>
    <t>大西洋酒店</t>
  </si>
  <si>
    <t>Thiebaut Alexandra</t>
  </si>
  <si>
    <t>444.12</t>
  </si>
  <si>
    <t>522.00</t>
  </si>
  <si>
    <t>2022-05-08 21:22:56</t>
  </si>
  <si>
    <t>2542641</t>
  </si>
  <si>
    <t>OYO伦敦芬奇利酒店</t>
  </si>
  <si>
    <t>Sosniecka Sylvia</t>
  </si>
  <si>
    <t>285.02</t>
  </si>
  <si>
    <t>335.00</t>
  </si>
  <si>
    <t>2022-05-08 14:15:02</t>
  </si>
  <si>
    <t>2022-05-07</t>
  </si>
  <si>
    <t>2542027</t>
  </si>
  <si>
    <t>GK中心大酒店</t>
  </si>
  <si>
    <t>Van Hoang Le</t>
  </si>
  <si>
    <t>160.80</t>
  </si>
  <si>
    <t>189.00</t>
  </si>
  <si>
    <t>2022-05-07 23:15:47</t>
  </si>
  <si>
    <t>2541474</t>
  </si>
  <si>
    <t>纽约市凯煌酒店</t>
  </si>
  <si>
    <t>Wang Xuelei</t>
  </si>
  <si>
    <t>4014.07</t>
  </si>
  <si>
    <t>4718.00</t>
  </si>
  <si>
    <t>2022-05-07 16:50:08</t>
  </si>
  <si>
    <t>2541350</t>
  </si>
  <si>
    <t>曼谷拉查达瑞士酒店</t>
  </si>
  <si>
    <t>TANG RENLONG,ONKHONG SUPHAT</t>
  </si>
  <si>
    <t>325.01</t>
  </si>
  <si>
    <t>382.00</t>
  </si>
  <si>
    <t>2022-05-07 15:30:46</t>
  </si>
  <si>
    <t>2022-05-06</t>
  </si>
  <si>
    <t>2539748</t>
  </si>
  <si>
    <t>UHG 拉普罗四分之一酒店</t>
  </si>
  <si>
    <t>Kittipreechakul Apisit</t>
  </si>
  <si>
    <t>266.68</t>
  </si>
  <si>
    <t>314.00</t>
  </si>
  <si>
    <t>2022-05-06 13:19:29</t>
  </si>
  <si>
    <t>2539342</t>
  </si>
  <si>
    <t>华盛顿州西雅图-贝尔维尤市中心希尔顿花园酒店</t>
  </si>
  <si>
    <t>LIU AIZHONG</t>
  </si>
  <si>
    <t>1222.14</t>
  </si>
  <si>
    <t>1439.00</t>
  </si>
  <si>
    <t>2022-05-06 07:56:57</t>
  </si>
  <si>
    <t>2022-05-05</t>
  </si>
  <si>
    <t>2537721</t>
  </si>
  <si>
    <t>伦敦北华美达酒店</t>
  </si>
  <si>
    <t>Rivera Brian</t>
  </si>
  <si>
    <t>1704.48</t>
  </si>
  <si>
    <t>2020.00</t>
  </si>
  <si>
    <t>2022-05-05 07:54:37</t>
  </si>
  <si>
    <t>2537645</t>
  </si>
  <si>
    <t>兰卡斯特假日酒店</t>
  </si>
  <si>
    <t>Sadler Paul</t>
  </si>
  <si>
    <t>712.17</t>
  </si>
  <si>
    <t>844.00</t>
  </si>
  <si>
    <t>2022-05-05 04:32:32</t>
  </si>
  <si>
    <t>2022-05-03</t>
  </si>
  <si>
    <t>2534878</t>
  </si>
  <si>
    <t>威基基海滩步行特朗普国际酒店</t>
  </si>
  <si>
    <t>JIANG XIXIAN</t>
  </si>
  <si>
    <t>15328.34</t>
  </si>
  <si>
    <t>18168.00</t>
  </si>
  <si>
    <t>2022-05-03 06:47:23</t>
  </si>
  <si>
    <t>2022-05-02</t>
  </si>
  <si>
    <t>2533202</t>
  </si>
  <si>
    <t>南海岸酒庄度假村</t>
  </si>
  <si>
    <t>Johnson Alan</t>
  </si>
  <si>
    <t>1585.97</t>
  </si>
  <si>
    <t>1880.00</t>
  </si>
  <si>
    <t>2022-05-02 07:21:55</t>
  </si>
  <si>
    <t>2022-05-01</t>
  </si>
  <si>
    <t>2532910</t>
  </si>
  <si>
    <t>济州岛亚金晶酒店</t>
  </si>
  <si>
    <t>Koh Seongbin</t>
  </si>
  <si>
    <t>1677.08</t>
  </si>
  <si>
    <t>1988.00</t>
  </si>
  <si>
    <t>2022-05-01 22:37:39</t>
  </si>
  <si>
    <t>2532824</t>
  </si>
  <si>
    <t>无限大楼套房酒店</t>
  </si>
  <si>
    <t>Parada Maynard,Parada Maynard</t>
  </si>
  <si>
    <t>1078.12</t>
  </si>
  <si>
    <t>1278.00</t>
  </si>
  <si>
    <t>2022-05-01 21:45:28</t>
  </si>
  <si>
    <t>2532115</t>
  </si>
  <si>
    <t>奥尔良赌场酒店</t>
  </si>
  <si>
    <t>Harrington Tiffany</t>
  </si>
  <si>
    <t>757.55</t>
  </si>
  <si>
    <t>898.00</t>
  </si>
  <si>
    <t>2022-05-01 12:03:49</t>
  </si>
  <si>
    <t>2531884</t>
  </si>
  <si>
    <t>迈阿密洲际酒店</t>
  </si>
  <si>
    <t>Canetti Gil</t>
  </si>
  <si>
    <t>4201.13</t>
  </si>
  <si>
    <t>4980.00</t>
  </si>
  <si>
    <t>2022-05-01 09:33:27</t>
  </si>
  <si>
    <t>2022-04-30</t>
  </si>
  <si>
    <t>2531331</t>
  </si>
  <si>
    <t>第比利斯比尔特莫尔酒店</t>
  </si>
  <si>
    <t>Kakar Rajiv Ashwin,Kakar Rajiv Ashwin</t>
  </si>
  <si>
    <t>2230.48</t>
  </si>
  <si>
    <t>2644.00</t>
  </si>
  <si>
    <t>2022-04-30 20:31:15</t>
  </si>
  <si>
    <t>2022-04-28</t>
  </si>
  <si>
    <t>2528435</t>
  </si>
  <si>
    <t>普禾加多阿斯顿会议中心酒店</t>
  </si>
  <si>
    <t>Abdullah Mohd Azmi,Achyat Siti Badriyah</t>
  </si>
  <si>
    <t>1229.89</t>
  </si>
  <si>
    <t>1468.00</t>
  </si>
  <si>
    <t>2022-04-28 18:20:49</t>
  </si>
  <si>
    <t>2528325</t>
  </si>
  <si>
    <t>贝尔塔酒店</t>
  </si>
  <si>
    <t>Claville Mikkel Frederik Jedig</t>
  </si>
  <si>
    <t>2022-05-04</t>
  </si>
  <si>
    <t>2928.11</t>
  </si>
  <si>
    <t>3495.00</t>
  </si>
  <si>
    <t>2022-04-28 17:08:16</t>
  </si>
  <si>
    <t>2527892</t>
  </si>
  <si>
    <t>新加坡明古连街宜必思酒店</t>
  </si>
  <si>
    <t>LI ZIHAO</t>
  </si>
  <si>
    <t>3736.59</t>
  </si>
  <si>
    <t>4460.00</t>
  </si>
  <si>
    <t>2022-04-28 12:07:48</t>
  </si>
  <si>
    <t>2022-04-24</t>
  </si>
  <si>
    <t>2523132</t>
  </si>
  <si>
    <t xml:space="preserve">法兰克福诺维姆欧陆式酒店  </t>
  </si>
  <si>
    <t>Eichhorn Sylvia</t>
  </si>
  <si>
    <t>257.33</t>
  </si>
  <si>
    <t>310.00</t>
  </si>
  <si>
    <t>2022-04-24 18:08:20</t>
  </si>
  <si>
    <t>2022-04-21</t>
  </si>
  <si>
    <t>2520018</t>
  </si>
  <si>
    <t>弗莱米尼欧田园小屋花园酒店</t>
  </si>
  <si>
    <t>BUONORA PIERPAOLO</t>
  </si>
  <si>
    <t>394.37</t>
  </si>
  <si>
    <t>481.00</t>
  </si>
  <si>
    <t>2022-04-21 23:58:20</t>
  </si>
  <si>
    <t>2022-04-09</t>
  </si>
  <si>
    <t>2503931</t>
  </si>
  <si>
    <t>安巴酒店-大理石拱门</t>
  </si>
  <si>
    <t>Alazmi Mubarak h m f</t>
  </si>
  <si>
    <t>24301.14</t>
  </si>
  <si>
    <t>29876.00</t>
  </si>
  <si>
    <t>2022-04-09 10:30:38</t>
  </si>
  <si>
    <t>2022-03-20</t>
  </si>
  <si>
    <t>2475884</t>
  </si>
  <si>
    <t>巴厘岛山妍四季度假村</t>
  </si>
  <si>
    <t>YANG TIEN-KUEI,KAO SHIH-CHIEN</t>
  </si>
  <si>
    <t>9598.52</t>
  </si>
  <si>
    <t>11786.00</t>
  </si>
  <si>
    <t>2022-03-20 20:38:35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</si>
</sst>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27</xdr:col>
      <xdr:colOff>180975</xdr:colOff>
      <xdr:row>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5750" y="514350"/>
          <a:ext cx="11153775" cy="611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44688</v>
      </c>
      <c r="G2" s="6">
        <v>44690</v>
      </c>
      <c r="H2" s="4">
        <v>1</v>
      </c>
      <c r="I2" s="4">
        <v>2</v>
      </c>
      <c r="J2" s="4">
        <v>2</v>
      </c>
      <c r="K2" s="4" t="s">
        <v>30</v>
      </c>
      <c r="L2" s="4">
        <v>11786</v>
      </c>
      <c r="M2" s="4">
        <v>11786</v>
      </c>
      <c r="N2" s="4" t="s">
        <v>31</v>
      </c>
      <c r="O2" s="4" t="s">
        <v>32</v>
      </c>
      <c r="P2" s="4" t="s">
        <v>33</v>
      </c>
      <c r="Q2" s="4">
        <v>0</v>
      </c>
      <c r="R2" s="10">
        <v>44640</v>
      </c>
      <c r="S2" s="6">
        <v>44693</v>
      </c>
      <c r="T2" s="4" t="s">
        <v>34</v>
      </c>
      <c r="U2" s="4">
        <v>11786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44683</v>
      </c>
      <c r="G3" s="6">
        <v>44690</v>
      </c>
      <c r="H3" s="4">
        <v>2</v>
      </c>
      <c r="I3" s="4">
        <v>7</v>
      </c>
      <c r="J3" s="4">
        <v>14</v>
      </c>
      <c r="K3" s="4" t="s">
        <v>30</v>
      </c>
      <c r="L3" s="4">
        <v>29876</v>
      </c>
      <c r="M3" s="4">
        <v>29876</v>
      </c>
      <c r="N3" s="4" t="s">
        <v>40</v>
      </c>
      <c r="O3" s="4" t="s">
        <v>32</v>
      </c>
      <c r="P3" s="4" t="s">
        <v>33</v>
      </c>
      <c r="Q3" s="4">
        <v>0</v>
      </c>
      <c r="R3" s="10">
        <v>44660</v>
      </c>
      <c r="S3" s="6">
        <v>44693</v>
      </c>
      <c r="T3" s="4" t="s">
        <v>34</v>
      </c>
      <c r="U3" s="4">
        <v>29876</v>
      </c>
      <c r="V3" s="4">
        <v>0</v>
      </c>
      <c r="W3" s="4">
        <v>0</v>
      </c>
      <c r="X3" s="4" t="s">
        <v>35</v>
      </c>
      <c r="Y3" s="4">
        <v>134155716</v>
      </c>
      <c r="Z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44689</v>
      </c>
      <c r="G4" s="6">
        <v>44690</v>
      </c>
      <c r="H4" s="4">
        <v>1</v>
      </c>
      <c r="I4" s="4">
        <v>1</v>
      </c>
      <c r="J4" s="4">
        <v>1</v>
      </c>
      <c r="K4" s="4" t="s">
        <v>30</v>
      </c>
      <c r="L4" s="4">
        <v>481</v>
      </c>
      <c r="M4" s="4">
        <v>481</v>
      </c>
      <c r="N4" s="4" t="s">
        <v>45</v>
      </c>
      <c r="O4" s="4" t="s">
        <v>32</v>
      </c>
      <c r="P4" s="4" t="s">
        <v>33</v>
      </c>
      <c r="Q4" s="4">
        <v>0</v>
      </c>
      <c r="R4" s="10">
        <v>44672</v>
      </c>
      <c r="S4" s="6">
        <v>44693</v>
      </c>
      <c r="T4" s="4" t="s">
        <v>34</v>
      </c>
      <c r="U4" s="4">
        <v>481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44689</v>
      </c>
      <c r="G5" s="6">
        <v>44690</v>
      </c>
      <c r="H5" s="4">
        <v>1</v>
      </c>
      <c r="I5" s="4">
        <v>1</v>
      </c>
      <c r="J5" s="4">
        <v>1</v>
      </c>
      <c r="K5" s="4" t="s">
        <v>30</v>
      </c>
      <c r="L5" s="4">
        <v>310</v>
      </c>
      <c r="M5" s="4">
        <v>310</v>
      </c>
      <c r="N5" s="4" t="s">
        <v>50</v>
      </c>
      <c r="O5" s="4" t="s">
        <v>32</v>
      </c>
      <c r="P5" s="4" t="s">
        <v>33</v>
      </c>
      <c r="Q5" s="4">
        <v>0</v>
      </c>
      <c r="R5" s="10">
        <v>44675</v>
      </c>
      <c r="S5" s="6">
        <v>44693</v>
      </c>
      <c r="T5" s="4" t="s">
        <v>34</v>
      </c>
      <c r="U5" s="4">
        <v>310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44684</v>
      </c>
      <c r="G6" s="6">
        <v>44690</v>
      </c>
      <c r="H6" s="4">
        <v>1</v>
      </c>
      <c r="I6" s="4">
        <v>6</v>
      </c>
      <c r="J6" s="4">
        <v>6</v>
      </c>
      <c r="K6" s="4" t="s">
        <v>30</v>
      </c>
      <c r="L6" s="4">
        <v>4460</v>
      </c>
      <c r="M6" s="4">
        <v>4460</v>
      </c>
      <c r="N6" s="4" t="s">
        <v>55</v>
      </c>
      <c r="O6" s="4" t="s">
        <v>32</v>
      </c>
      <c r="P6" s="4" t="s">
        <v>33</v>
      </c>
      <c r="Q6" s="4">
        <v>0</v>
      </c>
      <c r="R6" s="10">
        <v>44679</v>
      </c>
      <c r="S6" s="6">
        <v>44693</v>
      </c>
      <c r="T6" s="4" t="s">
        <v>34</v>
      </c>
      <c r="U6" s="4">
        <v>4460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44685</v>
      </c>
      <c r="G7" s="6">
        <v>44690</v>
      </c>
      <c r="H7" s="4">
        <v>1</v>
      </c>
      <c r="I7" s="4">
        <v>5</v>
      </c>
      <c r="J7" s="4">
        <v>5</v>
      </c>
      <c r="K7" s="4" t="s">
        <v>30</v>
      </c>
      <c r="L7" s="4">
        <v>3495</v>
      </c>
      <c r="M7" s="4">
        <v>3495</v>
      </c>
      <c r="N7" s="4" t="s">
        <v>60</v>
      </c>
      <c r="O7" s="4" t="s">
        <v>32</v>
      </c>
      <c r="P7" s="4" t="s">
        <v>33</v>
      </c>
      <c r="Q7" s="4">
        <v>0</v>
      </c>
      <c r="R7" s="10">
        <v>44679</v>
      </c>
      <c r="S7" s="6">
        <v>44693</v>
      </c>
      <c r="T7" s="4" t="s">
        <v>34</v>
      </c>
      <c r="U7" s="4">
        <v>3495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44688</v>
      </c>
      <c r="G8" s="6">
        <v>44690</v>
      </c>
      <c r="H8" s="4">
        <v>1</v>
      </c>
      <c r="I8" s="4">
        <v>2</v>
      </c>
      <c r="J8" s="4">
        <v>2</v>
      </c>
      <c r="K8" s="4" t="s">
        <v>30</v>
      </c>
      <c r="L8" s="4">
        <v>1468</v>
      </c>
      <c r="M8" s="4">
        <v>1468</v>
      </c>
      <c r="N8" s="4" t="s">
        <v>64</v>
      </c>
      <c r="O8" s="4" t="s">
        <v>32</v>
      </c>
      <c r="P8" s="4" t="s">
        <v>33</v>
      </c>
      <c r="Q8" s="4">
        <v>0</v>
      </c>
      <c r="R8" s="10">
        <v>44679</v>
      </c>
      <c r="S8" s="6">
        <v>44693</v>
      </c>
      <c r="T8" s="4" t="s">
        <v>34</v>
      </c>
      <c r="U8" s="4">
        <v>1468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44688</v>
      </c>
      <c r="G9" s="6">
        <v>44690</v>
      </c>
      <c r="H9" s="4">
        <v>1</v>
      </c>
      <c r="I9" s="4">
        <v>2</v>
      </c>
      <c r="J9" s="4">
        <v>2</v>
      </c>
      <c r="K9" s="4" t="s">
        <v>30</v>
      </c>
      <c r="L9" s="4">
        <v>2644</v>
      </c>
      <c r="M9" s="4">
        <v>2644</v>
      </c>
      <c r="N9" s="4" t="s">
        <v>69</v>
      </c>
      <c r="O9" s="4" t="s">
        <v>32</v>
      </c>
      <c r="P9" s="4" t="s">
        <v>33</v>
      </c>
      <c r="Q9" s="4">
        <v>0</v>
      </c>
      <c r="R9" s="10">
        <v>44681</v>
      </c>
      <c r="S9" s="6">
        <v>44693</v>
      </c>
      <c r="T9" s="4" t="s">
        <v>34</v>
      </c>
      <c r="U9" s="4">
        <v>2644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44688</v>
      </c>
      <c r="G10" s="6">
        <v>44690</v>
      </c>
      <c r="H10" s="4">
        <v>1</v>
      </c>
      <c r="I10" s="4">
        <v>2</v>
      </c>
      <c r="J10" s="4">
        <v>2</v>
      </c>
      <c r="K10" s="4" t="s">
        <v>30</v>
      </c>
      <c r="L10" s="4">
        <v>4980</v>
      </c>
      <c r="M10" s="4">
        <v>4980</v>
      </c>
      <c r="N10" s="4" t="s">
        <v>73</v>
      </c>
      <c r="O10" s="4" t="s">
        <v>32</v>
      </c>
      <c r="P10" s="4" t="s">
        <v>33</v>
      </c>
      <c r="Q10" s="4">
        <v>0</v>
      </c>
      <c r="R10" s="10">
        <v>44682</v>
      </c>
      <c r="S10" s="6">
        <v>44693</v>
      </c>
      <c r="T10" s="4" t="s">
        <v>34</v>
      </c>
      <c r="U10" s="4">
        <v>4980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44687</v>
      </c>
      <c r="G11" s="6">
        <v>44690</v>
      </c>
      <c r="H11" s="4">
        <v>1</v>
      </c>
      <c r="I11" s="4">
        <v>3</v>
      </c>
      <c r="J11" s="4">
        <v>3</v>
      </c>
      <c r="K11" s="4" t="s">
        <v>30</v>
      </c>
      <c r="L11" s="4">
        <v>2694</v>
      </c>
      <c r="M11" s="4">
        <v>2694</v>
      </c>
      <c r="N11" s="4" t="s">
        <v>78</v>
      </c>
      <c r="O11" s="4" t="s">
        <v>32</v>
      </c>
      <c r="P11" s="4" t="s">
        <v>33</v>
      </c>
      <c r="Q11" s="4">
        <v>0</v>
      </c>
      <c r="R11" s="10">
        <v>44682</v>
      </c>
      <c r="S11" s="6">
        <v>44693</v>
      </c>
      <c r="T11" s="4" t="s">
        <v>34</v>
      </c>
      <c r="U11" s="4">
        <v>2694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75</v>
      </c>
      <c r="B12" s="4" t="s">
        <v>26</v>
      </c>
      <c r="C12" s="4" t="s">
        <v>81</v>
      </c>
      <c r="D12" s="4" t="s">
        <v>76</v>
      </c>
      <c r="E12" s="4" t="s">
        <v>77</v>
      </c>
      <c r="F12" s="6">
        <v>44687</v>
      </c>
      <c r="G12" s="6">
        <v>44690</v>
      </c>
      <c r="H12" s="4">
        <v>1</v>
      </c>
      <c r="I12" s="4">
        <v>3</v>
      </c>
      <c r="J12" s="4">
        <v>3</v>
      </c>
      <c r="K12" s="4" t="s">
        <v>30</v>
      </c>
      <c r="L12" s="4">
        <v>-2694</v>
      </c>
      <c r="M12" s="4">
        <v>-2694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44682</v>
      </c>
      <c r="S12" s="6">
        <v>44693</v>
      </c>
      <c r="T12" s="4" t="s">
        <v>34</v>
      </c>
      <c r="U12" s="4">
        <v>-2694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75</v>
      </c>
      <c r="B13" s="4" t="s">
        <v>26</v>
      </c>
      <c r="C13" s="4" t="s">
        <v>82</v>
      </c>
      <c r="D13" s="4" t="s">
        <v>76</v>
      </c>
      <c r="E13" s="4" t="s">
        <v>77</v>
      </c>
      <c r="F13" s="6">
        <v>44687</v>
      </c>
      <c r="G13" s="6">
        <v>44690</v>
      </c>
      <c r="H13" s="4">
        <v>1</v>
      </c>
      <c r="I13" s="4">
        <v>3</v>
      </c>
      <c r="J13" s="4">
        <v>3</v>
      </c>
      <c r="K13" s="4" t="s">
        <v>30</v>
      </c>
      <c r="L13" s="4">
        <v>1030.99</v>
      </c>
      <c r="M13" s="4">
        <v>1030.99</v>
      </c>
      <c r="N13" s="4" t="s">
        <v>78</v>
      </c>
      <c r="O13" s="4" t="s">
        <v>32</v>
      </c>
      <c r="P13" s="4" t="s">
        <v>33</v>
      </c>
      <c r="Q13" s="4">
        <v>0</v>
      </c>
      <c r="R13" s="10">
        <v>44682</v>
      </c>
      <c r="S13" s="6">
        <v>44693</v>
      </c>
      <c r="T13" s="4" t="s">
        <v>34</v>
      </c>
      <c r="U13" s="4">
        <v>1030.99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44688</v>
      </c>
      <c r="G14" s="6">
        <v>44690</v>
      </c>
      <c r="H14" s="4">
        <v>1</v>
      </c>
      <c r="I14" s="4">
        <v>2</v>
      </c>
      <c r="J14" s="4">
        <v>2</v>
      </c>
      <c r="K14" s="4" t="s">
        <v>30</v>
      </c>
      <c r="L14" s="4">
        <v>1278</v>
      </c>
      <c r="M14" s="4">
        <v>1278</v>
      </c>
      <c r="N14" s="4" t="s">
        <v>86</v>
      </c>
      <c r="O14" s="4" t="s">
        <v>32</v>
      </c>
      <c r="P14" s="4" t="s">
        <v>33</v>
      </c>
      <c r="Q14" s="4">
        <v>0</v>
      </c>
      <c r="R14" s="10">
        <v>44682</v>
      </c>
      <c r="S14" s="6">
        <v>44693</v>
      </c>
      <c r="T14" s="4" t="s">
        <v>34</v>
      </c>
      <c r="U14" s="4">
        <v>1278</v>
      </c>
      <c r="V14" s="4">
        <v>0</v>
      </c>
      <c r="W14" s="4">
        <v>0</v>
      </c>
      <c r="X14" s="4" t="s">
        <v>87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44686</v>
      </c>
      <c r="G15" s="6">
        <v>44690</v>
      </c>
      <c r="H15" s="4">
        <v>1</v>
      </c>
      <c r="I15" s="4">
        <v>4</v>
      </c>
      <c r="J15" s="4">
        <v>4</v>
      </c>
      <c r="K15" s="4" t="s">
        <v>30</v>
      </c>
      <c r="L15" s="4">
        <v>1988</v>
      </c>
      <c r="M15" s="4">
        <v>1988</v>
      </c>
      <c r="N15" s="4" t="s">
        <v>91</v>
      </c>
      <c r="O15" s="4" t="s">
        <v>32</v>
      </c>
      <c r="P15" s="4" t="s">
        <v>33</v>
      </c>
      <c r="Q15" s="4">
        <v>0</v>
      </c>
      <c r="R15" s="10">
        <v>44682</v>
      </c>
      <c r="S15" s="6">
        <v>44693</v>
      </c>
      <c r="T15" s="4" t="s">
        <v>34</v>
      </c>
      <c r="U15" s="4">
        <v>1988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44689</v>
      </c>
      <c r="G16" s="6">
        <v>44690</v>
      </c>
      <c r="H16" s="4">
        <v>1</v>
      </c>
      <c r="I16" s="4">
        <v>1</v>
      </c>
      <c r="J16" s="4">
        <v>1</v>
      </c>
      <c r="K16" s="4" t="s">
        <v>30</v>
      </c>
      <c r="L16" s="4">
        <v>1880</v>
      </c>
      <c r="M16" s="4">
        <v>1880</v>
      </c>
      <c r="N16" s="4" t="s">
        <v>95</v>
      </c>
      <c r="O16" s="4" t="s">
        <v>32</v>
      </c>
      <c r="P16" s="4" t="s">
        <v>33</v>
      </c>
      <c r="Q16" s="4">
        <v>0</v>
      </c>
      <c r="R16" s="10">
        <v>44683</v>
      </c>
      <c r="S16" s="6">
        <v>44693</v>
      </c>
      <c r="T16" s="4" t="s">
        <v>34</v>
      </c>
      <c r="U16" s="4">
        <v>1880</v>
      </c>
      <c r="V16" s="4">
        <v>0</v>
      </c>
      <c r="W16" s="4">
        <v>0</v>
      </c>
      <c r="X16" s="4" t="s">
        <v>35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44684</v>
      </c>
      <c r="G17" s="6">
        <v>44690</v>
      </c>
      <c r="H17" s="4">
        <v>1</v>
      </c>
      <c r="I17" s="4">
        <v>6</v>
      </c>
      <c r="J17" s="4">
        <v>6</v>
      </c>
      <c r="K17" s="4" t="s">
        <v>30</v>
      </c>
      <c r="L17" s="4">
        <v>18168</v>
      </c>
      <c r="M17" s="4">
        <v>18168</v>
      </c>
      <c r="N17" s="4" t="s">
        <v>100</v>
      </c>
      <c r="O17" s="4" t="s">
        <v>32</v>
      </c>
      <c r="P17" s="4" t="s">
        <v>33</v>
      </c>
      <c r="Q17" s="4">
        <v>0</v>
      </c>
      <c r="R17" s="10">
        <v>44684</v>
      </c>
      <c r="S17" s="6">
        <v>44693</v>
      </c>
      <c r="T17" s="4" t="s">
        <v>34</v>
      </c>
      <c r="U17" s="4">
        <v>18168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44689</v>
      </c>
      <c r="G18" s="6">
        <v>44690</v>
      </c>
      <c r="H18" s="4">
        <v>1</v>
      </c>
      <c r="I18" s="4">
        <v>1</v>
      </c>
      <c r="J18" s="4">
        <v>1</v>
      </c>
      <c r="K18" s="4" t="s">
        <v>30</v>
      </c>
      <c r="L18" s="4">
        <v>844</v>
      </c>
      <c r="M18" s="4">
        <v>844</v>
      </c>
      <c r="N18" s="4" t="s">
        <v>104</v>
      </c>
      <c r="O18" s="4" t="s">
        <v>32</v>
      </c>
      <c r="P18" s="4" t="s">
        <v>33</v>
      </c>
      <c r="Q18" s="4">
        <v>0</v>
      </c>
      <c r="R18" s="10">
        <v>44686</v>
      </c>
      <c r="S18" s="6">
        <v>44693</v>
      </c>
      <c r="T18" s="4" t="s">
        <v>34</v>
      </c>
      <c r="U18" s="4">
        <v>844</v>
      </c>
      <c r="V18" s="4">
        <v>0</v>
      </c>
      <c r="W18" s="4">
        <v>0</v>
      </c>
      <c r="X18" s="4" t="s">
        <v>105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44686</v>
      </c>
      <c r="G19" s="6">
        <v>44690</v>
      </c>
      <c r="H19" s="4">
        <v>1</v>
      </c>
      <c r="I19" s="4">
        <v>4</v>
      </c>
      <c r="J19" s="4">
        <v>4</v>
      </c>
      <c r="K19" s="4" t="s">
        <v>30</v>
      </c>
      <c r="L19" s="4">
        <v>2020</v>
      </c>
      <c r="M19" s="4">
        <v>2020</v>
      </c>
      <c r="N19" s="4" t="s">
        <v>109</v>
      </c>
      <c r="O19" s="4" t="s">
        <v>32</v>
      </c>
      <c r="P19" s="4" t="s">
        <v>33</v>
      </c>
      <c r="Q19" s="4">
        <v>0</v>
      </c>
      <c r="R19" s="10">
        <v>44686</v>
      </c>
      <c r="S19" s="6">
        <v>44693</v>
      </c>
      <c r="T19" s="4" t="s">
        <v>34</v>
      </c>
      <c r="U19" s="4">
        <v>2020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44689</v>
      </c>
      <c r="G20" s="6">
        <v>44690</v>
      </c>
      <c r="H20" s="4">
        <v>1</v>
      </c>
      <c r="I20" s="4">
        <v>1</v>
      </c>
      <c r="J20" s="4">
        <v>1</v>
      </c>
      <c r="K20" s="4" t="s">
        <v>30</v>
      </c>
      <c r="L20" s="4">
        <v>1439</v>
      </c>
      <c r="M20" s="4">
        <v>1439</v>
      </c>
      <c r="N20" s="4" t="s">
        <v>113</v>
      </c>
      <c r="O20" s="4" t="s">
        <v>32</v>
      </c>
      <c r="P20" s="4" t="s">
        <v>33</v>
      </c>
      <c r="Q20" s="4">
        <v>0</v>
      </c>
      <c r="R20" s="10">
        <v>44687</v>
      </c>
      <c r="S20" s="6">
        <v>44693</v>
      </c>
      <c r="T20" s="4" t="s">
        <v>34</v>
      </c>
      <c r="U20" s="4">
        <v>1439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44689</v>
      </c>
      <c r="G21" s="6">
        <v>44690</v>
      </c>
      <c r="H21" s="4">
        <v>1</v>
      </c>
      <c r="I21" s="4">
        <v>1</v>
      </c>
      <c r="J21" s="4">
        <v>1</v>
      </c>
      <c r="K21" s="4" t="s">
        <v>30</v>
      </c>
      <c r="L21" s="4">
        <v>314</v>
      </c>
      <c r="M21" s="4">
        <v>314</v>
      </c>
      <c r="N21" s="4" t="s">
        <v>117</v>
      </c>
      <c r="O21" s="4" t="s">
        <v>32</v>
      </c>
      <c r="P21" s="4" t="s">
        <v>33</v>
      </c>
      <c r="Q21" s="4">
        <v>0</v>
      </c>
      <c r="R21" s="10">
        <v>44687</v>
      </c>
      <c r="S21" s="6">
        <v>44693</v>
      </c>
      <c r="T21" s="4" t="s">
        <v>34</v>
      </c>
      <c r="U21" s="4">
        <v>314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44689</v>
      </c>
      <c r="G22" s="6">
        <v>44690</v>
      </c>
      <c r="H22" s="4">
        <v>1</v>
      </c>
      <c r="I22" s="4">
        <v>1</v>
      </c>
      <c r="J22" s="4">
        <v>1</v>
      </c>
      <c r="K22" s="4" t="s">
        <v>30</v>
      </c>
      <c r="L22" s="4">
        <v>382</v>
      </c>
      <c r="M22" s="4">
        <v>382</v>
      </c>
      <c r="N22" s="4" t="s">
        <v>121</v>
      </c>
      <c r="O22" s="4" t="s">
        <v>32</v>
      </c>
      <c r="P22" s="4" t="s">
        <v>33</v>
      </c>
      <c r="Q22" s="4">
        <v>0</v>
      </c>
      <c r="R22" s="10">
        <v>44688</v>
      </c>
      <c r="S22" s="6">
        <v>44693</v>
      </c>
      <c r="T22" s="4" t="s">
        <v>34</v>
      </c>
      <c r="U22" s="4">
        <v>382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44688</v>
      </c>
      <c r="G23" s="6">
        <v>44690</v>
      </c>
      <c r="H23" s="4">
        <v>1</v>
      </c>
      <c r="I23" s="4">
        <v>2</v>
      </c>
      <c r="J23" s="4">
        <v>2</v>
      </c>
      <c r="K23" s="4" t="s">
        <v>30</v>
      </c>
      <c r="L23" s="4">
        <v>4718</v>
      </c>
      <c r="M23" s="4">
        <v>4718</v>
      </c>
      <c r="N23" s="4" t="s">
        <v>125</v>
      </c>
      <c r="O23" s="4" t="s">
        <v>32</v>
      </c>
      <c r="P23" s="4" t="s">
        <v>33</v>
      </c>
      <c r="Q23" s="4">
        <v>0</v>
      </c>
      <c r="R23" s="10">
        <v>44688</v>
      </c>
      <c r="S23" s="6">
        <v>44693</v>
      </c>
      <c r="T23" s="4" t="s">
        <v>34</v>
      </c>
      <c r="U23" s="4">
        <v>4718</v>
      </c>
      <c r="V23" s="4">
        <v>0</v>
      </c>
      <c r="W23" s="4">
        <v>0</v>
      </c>
      <c r="X23" s="4" t="s">
        <v>126</v>
      </c>
      <c r="Y23" s="4" t="s">
        <v>35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44689</v>
      </c>
      <c r="G24" s="6">
        <v>44690</v>
      </c>
      <c r="H24" s="4">
        <v>1</v>
      </c>
      <c r="I24" s="4">
        <v>1</v>
      </c>
      <c r="J24" s="4">
        <v>1</v>
      </c>
      <c r="K24" s="4" t="s">
        <v>30</v>
      </c>
      <c r="L24" s="4">
        <v>189</v>
      </c>
      <c r="M24" s="4">
        <v>189</v>
      </c>
      <c r="N24" s="4" t="s">
        <v>130</v>
      </c>
      <c r="O24" s="4" t="s">
        <v>32</v>
      </c>
      <c r="P24" s="4" t="s">
        <v>33</v>
      </c>
      <c r="Q24" s="4">
        <v>0</v>
      </c>
      <c r="R24" s="10">
        <v>44688</v>
      </c>
      <c r="S24" s="6">
        <v>44693</v>
      </c>
      <c r="T24" s="4" t="s">
        <v>34</v>
      </c>
      <c r="U24" s="4">
        <v>189</v>
      </c>
      <c r="V24" s="4">
        <v>0</v>
      </c>
      <c r="W24" s="4">
        <v>0</v>
      </c>
      <c r="X24" s="4" t="s">
        <v>131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44689</v>
      </c>
      <c r="G25" s="6">
        <v>44690</v>
      </c>
      <c r="H25" s="4">
        <v>1</v>
      </c>
      <c r="I25" s="4">
        <v>1</v>
      </c>
      <c r="J25" s="4">
        <v>1</v>
      </c>
      <c r="K25" s="4" t="s">
        <v>30</v>
      </c>
      <c r="L25" s="4">
        <v>335</v>
      </c>
      <c r="M25" s="4">
        <v>335</v>
      </c>
      <c r="N25" s="4" t="s">
        <v>136</v>
      </c>
      <c r="O25" s="4" t="s">
        <v>32</v>
      </c>
      <c r="P25" s="4" t="s">
        <v>33</v>
      </c>
      <c r="Q25" s="4">
        <v>0</v>
      </c>
      <c r="R25" s="10">
        <v>44689</v>
      </c>
      <c r="S25" s="6">
        <v>44693</v>
      </c>
      <c r="T25" s="4" t="s">
        <v>34</v>
      </c>
      <c r="U25" s="4">
        <v>335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44689</v>
      </c>
      <c r="G26" s="6">
        <v>44690</v>
      </c>
      <c r="H26" s="4">
        <v>1</v>
      </c>
      <c r="I26" s="4">
        <v>1</v>
      </c>
      <c r="J26" s="4">
        <v>1</v>
      </c>
      <c r="K26" s="4" t="s">
        <v>30</v>
      </c>
      <c r="L26" s="4">
        <v>522</v>
      </c>
      <c r="M26" s="4">
        <v>522</v>
      </c>
      <c r="N26" s="4" t="s">
        <v>140</v>
      </c>
      <c r="O26" s="4" t="s">
        <v>32</v>
      </c>
      <c r="P26" s="4" t="s">
        <v>33</v>
      </c>
      <c r="Q26" s="4">
        <v>0</v>
      </c>
      <c r="R26" s="10">
        <v>44689</v>
      </c>
      <c r="S26" s="6">
        <v>44693</v>
      </c>
      <c r="T26" s="4" t="s">
        <v>34</v>
      </c>
      <c r="U26" s="4">
        <v>522</v>
      </c>
      <c r="V26" s="4">
        <v>0</v>
      </c>
      <c r="W26" s="4">
        <v>0</v>
      </c>
      <c r="X26" s="4" t="s">
        <v>35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39</v>
      </c>
      <c r="F27" s="6">
        <v>44689</v>
      </c>
      <c r="G27" s="6">
        <v>44690</v>
      </c>
      <c r="H27" s="4">
        <v>1</v>
      </c>
      <c r="I27" s="4">
        <v>1</v>
      </c>
      <c r="J27" s="4">
        <v>1</v>
      </c>
      <c r="K27" s="4" t="s">
        <v>30</v>
      </c>
      <c r="L27" s="4">
        <v>1187</v>
      </c>
      <c r="M27" s="4">
        <v>1187</v>
      </c>
      <c r="N27" s="4" t="s">
        <v>144</v>
      </c>
      <c r="O27" s="4" t="s">
        <v>32</v>
      </c>
      <c r="P27" s="4" t="s">
        <v>33</v>
      </c>
      <c r="Q27" s="4">
        <v>0</v>
      </c>
      <c r="R27" s="10">
        <v>44689</v>
      </c>
      <c r="S27" s="6">
        <v>44693</v>
      </c>
      <c r="T27" s="4" t="s">
        <v>34</v>
      </c>
      <c r="U27" s="4">
        <v>1187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F28" s="6">
        <v>44689</v>
      </c>
      <c r="G28" s="6">
        <v>44690</v>
      </c>
      <c r="H28" s="4">
        <v>0</v>
      </c>
      <c r="I28" s="4">
        <v>1</v>
      </c>
      <c r="J28" s="4">
        <v>0</v>
      </c>
      <c r="K28" s="4" t="s">
        <v>30</v>
      </c>
      <c r="L28" s="4">
        <v>1259</v>
      </c>
      <c r="M28" s="4">
        <v>1259</v>
      </c>
      <c r="O28" s="4" t="s">
        <v>32</v>
      </c>
      <c r="P28" s="4" t="s">
        <v>33</v>
      </c>
      <c r="Q28" s="4">
        <v>0</v>
      </c>
      <c r="R28" s="10">
        <v>44689</v>
      </c>
      <c r="S28" s="6">
        <v>44693</v>
      </c>
      <c r="T28" s="4" t="s">
        <v>34</v>
      </c>
      <c r="U28" s="4">
        <v>1259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145</v>
      </c>
      <c r="B29" s="4" t="s">
        <v>26</v>
      </c>
      <c r="C29" s="4" t="s">
        <v>81</v>
      </c>
      <c r="D29" s="4" t="s">
        <v>146</v>
      </c>
      <c r="F29" s="6">
        <v>44689</v>
      </c>
      <c r="G29" s="6">
        <v>44690</v>
      </c>
      <c r="H29" s="4">
        <v>0</v>
      </c>
      <c r="I29" s="4">
        <v>1</v>
      </c>
      <c r="J29" s="4">
        <v>0</v>
      </c>
      <c r="K29" s="4" t="s">
        <v>30</v>
      </c>
      <c r="L29" s="4">
        <v>-1259</v>
      </c>
      <c r="M29" s="4">
        <v>-1259</v>
      </c>
      <c r="O29" s="4" t="s">
        <v>32</v>
      </c>
      <c r="P29" s="4" t="s">
        <v>33</v>
      </c>
      <c r="Q29" s="4">
        <v>0</v>
      </c>
      <c r="R29" s="10">
        <v>44689</v>
      </c>
      <c r="S29" s="6">
        <v>44693</v>
      </c>
      <c r="T29" s="4" t="s">
        <v>34</v>
      </c>
      <c r="U29" s="4">
        <v>-1259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147</v>
      </c>
      <c r="B30" s="4" t="s">
        <v>26</v>
      </c>
      <c r="C30" s="4" t="s">
        <v>148</v>
      </c>
      <c r="D30" s="4" t="s">
        <v>58</v>
      </c>
      <c r="E30" s="4" t="s">
        <v>59</v>
      </c>
      <c r="F30" s="6">
        <v>44685</v>
      </c>
      <c r="G30" s="6">
        <v>44688</v>
      </c>
      <c r="H30" s="4">
        <v>1</v>
      </c>
      <c r="I30" s="4">
        <v>3</v>
      </c>
      <c r="J30" s="4">
        <v>3</v>
      </c>
      <c r="K30" s="4" t="s">
        <v>30</v>
      </c>
      <c r="L30" s="4">
        <v>-2130</v>
      </c>
      <c r="M30" s="4">
        <v>-2130</v>
      </c>
      <c r="N30" s="4" t="s">
        <v>149</v>
      </c>
      <c r="O30" s="4" t="s">
        <v>32</v>
      </c>
      <c r="P30" s="4" t="s">
        <v>33</v>
      </c>
      <c r="Q30" s="4">
        <v>0</v>
      </c>
      <c r="R30" s="10">
        <v>44677</v>
      </c>
      <c r="S30" s="6">
        <v>44693</v>
      </c>
      <c r="T30" s="4" t="s">
        <v>34</v>
      </c>
      <c r="U30" s="4">
        <v>-2130</v>
      </c>
      <c r="V30" s="4">
        <v>0</v>
      </c>
      <c r="W30" s="4">
        <v>0</v>
      </c>
      <c r="X30" s="4" t="s">
        <v>35</v>
      </c>
      <c r="Y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L4" sqref="L4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5">
        <v>17688295645</v>
      </c>
      <c r="B2" s="6">
        <v>44688</v>
      </c>
      <c r="C2" s="6">
        <v>44690</v>
      </c>
      <c r="D2" s="4">
        <v>11786</v>
      </c>
      <c r="E2" s="4" t="str">
        <f>VLOOKUP(A2,HOP!A:L,12,0)</f>
        <v>11786.00</v>
      </c>
      <c r="F2" s="4" t="str">
        <f>VLOOKUP(A2,HOP!A:C,3,0)</f>
        <v>2475884</v>
      </c>
      <c r="G2" s="4">
        <f>D2-E2</f>
        <v>0</v>
      </c>
      <c r="H2" s="4" t="str">
        <f>$H$1&amp;F2</f>
        <v>，2475884</v>
      </c>
      <c r="I2" s="4" t="str">
        <f>VLOOKUP(A2,HOP!A:U,21,0)</f>
        <v>直连</v>
      </c>
    </row>
    <row r="3" s="4" customFormat="1" spans="1:9">
      <c r="A3" s="5">
        <v>17780774638</v>
      </c>
      <c r="B3" s="6">
        <v>44683</v>
      </c>
      <c r="C3" s="6">
        <v>44690</v>
      </c>
      <c r="D3" s="4">
        <v>29876</v>
      </c>
      <c r="E3" s="4" t="str">
        <f>VLOOKUP(A3,HOP!A:L,12,0)</f>
        <v>29876.00</v>
      </c>
      <c r="F3" s="4" t="str">
        <f>VLOOKUP(A3,HOP!A:C,3,0)</f>
        <v>2503931</v>
      </c>
      <c r="G3" s="4">
        <f t="shared" ref="G3:G27" si="0">D3-E3</f>
        <v>0</v>
      </c>
      <c r="H3" s="4" t="str">
        <f t="shared" ref="H3:H27" si="1">$H$1&amp;F3</f>
        <v>，2503931</v>
      </c>
      <c r="I3" s="4" t="str">
        <f>VLOOKUP(A3,HOP!A:U,21,0)</f>
        <v>直连</v>
      </c>
    </row>
    <row r="4" s="4" customFormat="1" spans="1:9">
      <c r="A4" s="5">
        <v>17829581653</v>
      </c>
      <c r="B4" s="6">
        <v>44689</v>
      </c>
      <c r="C4" s="6">
        <v>44690</v>
      </c>
      <c r="D4" s="4">
        <v>481</v>
      </c>
      <c r="E4" s="4" t="str">
        <f>VLOOKUP(A4,HOP!A:L,12,0)</f>
        <v>481.00</v>
      </c>
      <c r="F4" s="4" t="str">
        <f>VLOOKUP(A4,HOP!A:C,3,0)</f>
        <v>2520018</v>
      </c>
      <c r="G4" s="4">
        <f t="shared" si="0"/>
        <v>0</v>
      </c>
      <c r="H4" s="4" t="str">
        <f t="shared" si="1"/>
        <v>，2520018</v>
      </c>
      <c r="I4" s="4" t="str">
        <f>VLOOKUP(A4,HOP!A:U,21,0)</f>
        <v>直连</v>
      </c>
    </row>
    <row r="5" s="4" customFormat="1" spans="1:9">
      <c r="A5" s="5">
        <v>17842707377</v>
      </c>
      <c r="B5" s="6">
        <v>44689</v>
      </c>
      <c r="C5" s="6">
        <v>44690</v>
      </c>
      <c r="D5" s="4">
        <v>310</v>
      </c>
      <c r="E5" s="4" t="str">
        <f>VLOOKUP(A5,HOP!A:L,12,0)</f>
        <v>310.00</v>
      </c>
      <c r="F5" s="4" t="str">
        <f>VLOOKUP(A5,HOP!A:C,3,0)</f>
        <v>2523132</v>
      </c>
      <c r="G5" s="4">
        <f t="shared" si="0"/>
        <v>0</v>
      </c>
      <c r="H5" s="4" t="str">
        <f t="shared" si="1"/>
        <v>，2523132</v>
      </c>
      <c r="I5" s="4" t="str">
        <f>VLOOKUP(A5,HOP!A:U,21,0)</f>
        <v>直连</v>
      </c>
    </row>
    <row r="6" s="4" customFormat="1" spans="1:9">
      <c r="A6" s="5">
        <v>17857679894</v>
      </c>
      <c r="B6" s="6">
        <v>44684</v>
      </c>
      <c r="C6" s="6">
        <v>44690</v>
      </c>
      <c r="D6" s="4">
        <v>4460</v>
      </c>
      <c r="E6" s="4" t="str">
        <f>VLOOKUP(A6,HOP!A:L,12,0)</f>
        <v>4460.00</v>
      </c>
      <c r="F6" s="4" t="str">
        <f>VLOOKUP(A6,HOP!A:C,3,0)</f>
        <v>2527892</v>
      </c>
      <c r="G6" s="4">
        <f t="shared" si="0"/>
        <v>0</v>
      </c>
      <c r="H6" s="4" t="str">
        <f t="shared" si="1"/>
        <v>，2527892</v>
      </c>
      <c r="I6" s="4" t="str">
        <f>VLOOKUP(A6,HOP!A:U,21,0)</f>
        <v>直连</v>
      </c>
    </row>
    <row r="7" s="4" customFormat="1" spans="1:9">
      <c r="A7" s="5">
        <v>17858592883</v>
      </c>
      <c r="B7" s="6">
        <v>44685</v>
      </c>
      <c r="C7" s="6">
        <v>44690</v>
      </c>
      <c r="D7" s="4">
        <v>3495</v>
      </c>
      <c r="E7" s="4" t="str">
        <f>VLOOKUP(A7,HOP!A:L,12,0)</f>
        <v>3495.00</v>
      </c>
      <c r="F7" s="4" t="str">
        <f>VLOOKUP(A7,HOP!A:C,3,0)</f>
        <v>2528325</v>
      </c>
      <c r="G7" s="4">
        <f t="shared" si="0"/>
        <v>0</v>
      </c>
      <c r="H7" s="4" t="str">
        <f t="shared" si="1"/>
        <v>，2528325</v>
      </c>
      <c r="I7" s="4" t="str">
        <f>VLOOKUP(A7,HOP!A:U,21,0)</f>
        <v>直连</v>
      </c>
    </row>
    <row r="8" s="4" customFormat="1" spans="1:9">
      <c r="A8" s="5">
        <v>17858764317</v>
      </c>
      <c r="B8" s="6">
        <v>44688</v>
      </c>
      <c r="C8" s="6">
        <v>44690</v>
      </c>
      <c r="D8" s="4">
        <v>1468</v>
      </c>
      <c r="E8" s="4" t="str">
        <f>VLOOKUP(A8,HOP!A:L,12,0)</f>
        <v>1468.00</v>
      </c>
      <c r="F8" s="4" t="str">
        <f>VLOOKUP(A8,HOP!A:C,3,0)</f>
        <v>2528435</v>
      </c>
      <c r="G8" s="4">
        <f t="shared" si="0"/>
        <v>0</v>
      </c>
      <c r="H8" s="4" t="str">
        <f t="shared" si="1"/>
        <v>，2528435</v>
      </c>
      <c r="I8" s="4" t="str">
        <f>VLOOKUP(A8,HOP!A:U,21,0)</f>
        <v>直连</v>
      </c>
    </row>
    <row r="9" s="4" customFormat="1" spans="1:9">
      <c r="A9" s="5">
        <v>17871525050</v>
      </c>
      <c r="B9" s="6">
        <v>44688</v>
      </c>
      <c r="C9" s="6">
        <v>44690</v>
      </c>
      <c r="D9" s="4">
        <v>2644</v>
      </c>
      <c r="E9" s="4" t="str">
        <f>VLOOKUP(A9,HOP!A:L,12,0)</f>
        <v>2644.00</v>
      </c>
      <c r="F9" s="4" t="str">
        <f>VLOOKUP(A9,HOP!A:C,3,0)</f>
        <v>2531331</v>
      </c>
      <c r="G9" s="4">
        <f t="shared" si="0"/>
        <v>0</v>
      </c>
      <c r="H9" s="4" t="str">
        <f t="shared" si="1"/>
        <v>，2531331</v>
      </c>
      <c r="I9" s="4" t="str">
        <f>VLOOKUP(A9,HOP!A:U,21,0)</f>
        <v>直连</v>
      </c>
    </row>
    <row r="10" s="4" customFormat="1" spans="1:9">
      <c r="A10" s="5">
        <v>17875129890</v>
      </c>
      <c r="B10" s="6">
        <v>44688</v>
      </c>
      <c r="C10" s="6">
        <v>44690</v>
      </c>
      <c r="D10" s="4">
        <v>4980</v>
      </c>
      <c r="E10" s="4" t="str">
        <f>VLOOKUP(A10,HOP!A:L,12,0)</f>
        <v>4980.00</v>
      </c>
      <c r="F10" s="4" t="str">
        <f>VLOOKUP(A10,HOP!A:C,3,0)</f>
        <v>2531884</v>
      </c>
      <c r="G10" s="4">
        <f t="shared" si="0"/>
        <v>0</v>
      </c>
      <c r="H10" s="4" t="str">
        <f t="shared" si="1"/>
        <v>，2531884</v>
      </c>
      <c r="I10" s="4" t="str">
        <f>VLOOKUP(A10,HOP!A:U,21,0)</f>
        <v>直连</v>
      </c>
    </row>
    <row r="11" s="4" customFormat="1" spans="1:10">
      <c r="A11" s="7">
        <v>17875702369</v>
      </c>
      <c r="B11" s="8">
        <v>44687</v>
      </c>
      <c r="C11" s="8">
        <v>44690</v>
      </c>
      <c r="D11" s="9">
        <v>1030.99</v>
      </c>
      <c r="E11" s="9">
        <v>1030.99</v>
      </c>
      <c r="F11" s="9" t="str">
        <f>VLOOKUP(A11,HOP!A:C,3,0)</f>
        <v>2532115</v>
      </c>
      <c r="G11" s="9">
        <f t="shared" si="0"/>
        <v>0</v>
      </c>
      <c r="H11" s="9" t="str">
        <f t="shared" si="1"/>
        <v>，2532115</v>
      </c>
      <c r="I11" s="9" t="str">
        <f>VLOOKUP(A11,HOP!A:U,21,0)</f>
        <v>直连</v>
      </c>
      <c r="J11" s="9"/>
    </row>
    <row r="12" s="4" customFormat="1" spans="1:9">
      <c r="A12" s="5">
        <v>17877637180</v>
      </c>
      <c r="B12" s="6">
        <v>44688</v>
      </c>
      <c r="C12" s="6">
        <v>44690</v>
      </c>
      <c r="D12" s="4">
        <v>1278</v>
      </c>
      <c r="E12" s="4" t="str">
        <f>VLOOKUP(A12,HOP!A:L,12,0)</f>
        <v>1278.00</v>
      </c>
      <c r="F12" s="4" t="str">
        <f>VLOOKUP(A12,HOP!A:C,3,0)</f>
        <v>2532824</v>
      </c>
      <c r="G12" s="4">
        <f t="shared" si="0"/>
        <v>0</v>
      </c>
      <c r="H12" s="4" t="str">
        <f t="shared" si="1"/>
        <v>，2532824</v>
      </c>
      <c r="I12" s="4" t="str">
        <f>VLOOKUP(A12,HOP!A:U,21,0)</f>
        <v>直连</v>
      </c>
    </row>
    <row r="13" s="4" customFormat="1" spans="1:9">
      <c r="A13" s="5">
        <v>17877822113</v>
      </c>
      <c r="B13" s="6">
        <v>44686</v>
      </c>
      <c r="C13" s="6">
        <v>44690</v>
      </c>
      <c r="D13" s="4">
        <v>1988</v>
      </c>
      <c r="E13" s="4" t="str">
        <f>VLOOKUP(A13,HOP!A:L,12,0)</f>
        <v>1988.00</v>
      </c>
      <c r="F13" s="4" t="str">
        <f>VLOOKUP(A13,HOP!A:C,3,0)</f>
        <v>2532910</v>
      </c>
      <c r="G13" s="4">
        <f t="shared" si="0"/>
        <v>0</v>
      </c>
      <c r="H13" s="4" t="str">
        <f t="shared" si="1"/>
        <v>，2532910</v>
      </c>
      <c r="I13" s="4" t="str">
        <f>VLOOKUP(A13,HOP!A:U,21,0)</f>
        <v>直连</v>
      </c>
    </row>
    <row r="14" s="4" customFormat="1" spans="1:9">
      <c r="A14" s="5">
        <v>17878413892</v>
      </c>
      <c r="B14" s="6">
        <v>44689</v>
      </c>
      <c r="C14" s="6">
        <v>44690</v>
      </c>
      <c r="D14" s="4">
        <v>1880</v>
      </c>
      <c r="E14" s="4" t="str">
        <f>VLOOKUP(A14,HOP!A:L,12,0)</f>
        <v>1880.00</v>
      </c>
      <c r="F14" s="4" t="str">
        <f>VLOOKUP(A14,HOP!A:C,3,0)</f>
        <v>2533202</v>
      </c>
      <c r="G14" s="4">
        <f t="shared" si="0"/>
        <v>0</v>
      </c>
      <c r="H14" s="4" t="str">
        <f t="shared" si="1"/>
        <v>，2533202</v>
      </c>
      <c r="I14" s="4" t="str">
        <f>VLOOKUP(A14,HOP!A:U,21,0)</f>
        <v>直连</v>
      </c>
    </row>
    <row r="15" s="4" customFormat="1" spans="1:9">
      <c r="A15" s="5">
        <v>17884316520</v>
      </c>
      <c r="B15" s="6">
        <v>44684</v>
      </c>
      <c r="C15" s="6">
        <v>44690</v>
      </c>
      <c r="D15" s="4">
        <v>18168</v>
      </c>
      <c r="E15" s="4" t="str">
        <f>VLOOKUP(A15,HOP!A:L,12,0)</f>
        <v>18168.00</v>
      </c>
      <c r="F15" s="4" t="str">
        <f>VLOOKUP(A15,HOP!A:C,3,0)</f>
        <v>2534878</v>
      </c>
      <c r="G15" s="4">
        <f t="shared" si="0"/>
        <v>0</v>
      </c>
      <c r="H15" s="4" t="str">
        <f t="shared" si="1"/>
        <v>，2534878</v>
      </c>
      <c r="I15" s="4" t="str">
        <f>VLOOKUP(A15,HOP!A:U,21,0)</f>
        <v>直连</v>
      </c>
    </row>
    <row r="16" s="4" customFormat="1" spans="1:9">
      <c r="A16" s="5">
        <v>17892011548</v>
      </c>
      <c r="B16" s="6">
        <v>44689</v>
      </c>
      <c r="C16" s="6">
        <v>44690</v>
      </c>
      <c r="D16" s="4">
        <v>844</v>
      </c>
      <c r="E16" s="4" t="str">
        <f>VLOOKUP(A16,HOP!A:L,12,0)</f>
        <v>844.00</v>
      </c>
      <c r="F16" s="4" t="str">
        <f>VLOOKUP(A16,HOP!A:C,3,0)</f>
        <v>2537645</v>
      </c>
      <c r="G16" s="4">
        <f t="shared" si="0"/>
        <v>0</v>
      </c>
      <c r="H16" s="4" t="str">
        <f t="shared" si="1"/>
        <v>，2537645</v>
      </c>
      <c r="I16" s="4" t="str">
        <f>VLOOKUP(A16,HOP!A:U,21,0)</f>
        <v>直连</v>
      </c>
    </row>
    <row r="17" s="4" customFormat="1" spans="1:9">
      <c r="A17" s="5">
        <v>17892070354</v>
      </c>
      <c r="B17" s="6">
        <v>44686</v>
      </c>
      <c r="C17" s="6">
        <v>44690</v>
      </c>
      <c r="D17" s="4">
        <v>2020</v>
      </c>
      <c r="E17" s="4" t="str">
        <f>VLOOKUP(A17,HOP!A:L,12,0)</f>
        <v>2020.00</v>
      </c>
      <c r="F17" s="4" t="str">
        <f>VLOOKUP(A17,HOP!A:C,3,0)</f>
        <v>2537721</v>
      </c>
      <c r="G17" s="4">
        <f t="shared" si="0"/>
        <v>0</v>
      </c>
      <c r="H17" s="4" t="str">
        <f t="shared" si="1"/>
        <v>，2537721</v>
      </c>
      <c r="I17" s="4" t="str">
        <f>VLOOKUP(A17,HOP!A:U,21,0)</f>
        <v>直连</v>
      </c>
    </row>
    <row r="18" s="4" customFormat="1" spans="1:9">
      <c r="A18" s="5">
        <v>17896313077</v>
      </c>
      <c r="B18" s="6">
        <v>44689</v>
      </c>
      <c r="C18" s="6">
        <v>44690</v>
      </c>
      <c r="D18" s="4">
        <v>1439</v>
      </c>
      <c r="E18" s="4" t="str">
        <f>VLOOKUP(A18,HOP!A:L,12,0)</f>
        <v>1439.00</v>
      </c>
      <c r="F18" s="4" t="str">
        <f>VLOOKUP(A18,HOP!A:C,3,0)</f>
        <v>2539342</v>
      </c>
      <c r="G18" s="4">
        <f t="shared" si="0"/>
        <v>0</v>
      </c>
      <c r="H18" s="4" t="str">
        <f t="shared" si="1"/>
        <v>，2539342</v>
      </c>
      <c r="I18" s="4" t="str">
        <f>VLOOKUP(A18,HOP!A:U,21,0)</f>
        <v>直连</v>
      </c>
    </row>
    <row r="19" s="4" customFormat="1" spans="1:9">
      <c r="A19" s="5">
        <v>17897007328</v>
      </c>
      <c r="B19" s="6">
        <v>44689</v>
      </c>
      <c r="C19" s="6">
        <v>44690</v>
      </c>
      <c r="D19" s="4">
        <v>314</v>
      </c>
      <c r="E19" s="4" t="str">
        <f>VLOOKUP(A19,HOP!A:L,12,0)</f>
        <v>314.00</v>
      </c>
      <c r="F19" s="4" t="str">
        <f>VLOOKUP(A19,HOP!A:C,3,0)</f>
        <v>2539748</v>
      </c>
      <c r="G19" s="4">
        <f t="shared" si="0"/>
        <v>0</v>
      </c>
      <c r="H19" s="4" t="str">
        <f t="shared" si="1"/>
        <v>，2539748</v>
      </c>
      <c r="I19" s="4" t="str">
        <f>VLOOKUP(A19,HOP!A:U,21,0)</f>
        <v>直连</v>
      </c>
    </row>
    <row r="20" s="4" customFormat="1" spans="1:9">
      <c r="A20" s="5">
        <v>17901953300</v>
      </c>
      <c r="B20" s="6">
        <v>44689</v>
      </c>
      <c r="C20" s="6">
        <v>44690</v>
      </c>
      <c r="D20" s="4">
        <v>382</v>
      </c>
      <c r="E20" s="4" t="str">
        <f>VLOOKUP(A20,HOP!A:L,12,0)</f>
        <v>382.00</v>
      </c>
      <c r="F20" s="4" t="str">
        <f>VLOOKUP(A20,HOP!A:C,3,0)</f>
        <v>2541350</v>
      </c>
      <c r="G20" s="4">
        <f t="shared" si="0"/>
        <v>0</v>
      </c>
      <c r="H20" s="4" t="str">
        <f t="shared" si="1"/>
        <v>，2541350</v>
      </c>
      <c r="I20" s="4" t="str">
        <f>VLOOKUP(A20,HOP!A:U,21,0)</f>
        <v>直连</v>
      </c>
    </row>
    <row r="21" s="4" customFormat="1" spans="1:9">
      <c r="A21" s="5">
        <v>17902149802</v>
      </c>
      <c r="B21" s="6">
        <v>44688</v>
      </c>
      <c r="C21" s="6">
        <v>44690</v>
      </c>
      <c r="D21" s="4">
        <v>4718</v>
      </c>
      <c r="E21" s="4" t="str">
        <f>VLOOKUP(A21,HOP!A:L,12,0)</f>
        <v>4718.00</v>
      </c>
      <c r="F21" s="4" t="str">
        <f>VLOOKUP(A21,HOP!A:C,3,0)</f>
        <v>2541474</v>
      </c>
      <c r="G21" s="4">
        <f t="shared" si="0"/>
        <v>0</v>
      </c>
      <c r="H21" s="4" t="str">
        <f t="shared" si="1"/>
        <v>，2541474</v>
      </c>
      <c r="I21" s="4" t="str">
        <f>VLOOKUP(A21,HOP!A:U,21,0)</f>
        <v>直连</v>
      </c>
    </row>
    <row r="22" s="4" customFormat="1" spans="1:9">
      <c r="A22" s="5">
        <v>17903236575</v>
      </c>
      <c r="B22" s="6">
        <v>44689</v>
      </c>
      <c r="C22" s="6">
        <v>44690</v>
      </c>
      <c r="D22" s="4">
        <v>189</v>
      </c>
      <c r="E22" s="4" t="str">
        <f>VLOOKUP(A22,HOP!A:L,12,0)</f>
        <v>189.00</v>
      </c>
      <c r="F22" s="4" t="str">
        <f>VLOOKUP(A22,HOP!A:C,3,0)</f>
        <v>2542027</v>
      </c>
      <c r="G22" s="4">
        <f t="shared" si="0"/>
        <v>0</v>
      </c>
      <c r="H22" s="4" t="str">
        <f t="shared" si="1"/>
        <v>，2542027</v>
      </c>
      <c r="I22" s="4" t="str">
        <f>VLOOKUP(A22,HOP!A:U,21,0)</f>
        <v>直连</v>
      </c>
    </row>
    <row r="23" s="4" customFormat="1" spans="1:9">
      <c r="A23" s="5">
        <v>17906545435</v>
      </c>
      <c r="B23" s="6">
        <v>44689</v>
      </c>
      <c r="C23" s="6">
        <v>44690</v>
      </c>
      <c r="D23" s="4">
        <v>335</v>
      </c>
      <c r="E23" s="4" t="str">
        <f>VLOOKUP(A23,HOP!A:L,12,0)</f>
        <v>335.00</v>
      </c>
      <c r="F23" s="4" t="str">
        <f>VLOOKUP(A23,HOP!A:C,3,0)</f>
        <v>2542641</v>
      </c>
      <c r="G23" s="4">
        <f t="shared" si="0"/>
        <v>0</v>
      </c>
      <c r="H23" s="4" t="str">
        <f t="shared" si="1"/>
        <v>，2542641</v>
      </c>
      <c r="I23" s="4" t="str">
        <f>VLOOKUP(A23,HOP!A:U,21,0)</f>
        <v>直连</v>
      </c>
    </row>
    <row r="24" s="4" customFormat="1" spans="1:9">
      <c r="A24" s="5">
        <v>17907628117</v>
      </c>
      <c r="B24" s="6">
        <v>44689</v>
      </c>
      <c r="C24" s="6">
        <v>44690</v>
      </c>
      <c r="D24" s="4">
        <v>522</v>
      </c>
      <c r="E24" s="4" t="str">
        <f>VLOOKUP(A24,HOP!A:L,12,0)</f>
        <v>522.00</v>
      </c>
      <c r="F24" s="4" t="str">
        <f>VLOOKUP(A24,HOP!A:C,3,0)</f>
        <v>2543135</v>
      </c>
      <c r="G24" s="4">
        <f t="shared" si="0"/>
        <v>0</v>
      </c>
      <c r="H24" s="4" t="str">
        <f t="shared" si="1"/>
        <v>，2543135</v>
      </c>
      <c r="I24" s="4" t="str">
        <f>VLOOKUP(A24,HOP!A:U,21,0)</f>
        <v>直连</v>
      </c>
    </row>
    <row r="25" s="4" customFormat="1" spans="1:9">
      <c r="A25" s="5">
        <v>17907718823</v>
      </c>
      <c r="B25" s="6">
        <v>44689</v>
      </c>
      <c r="C25" s="6">
        <v>44690</v>
      </c>
      <c r="D25" s="4">
        <v>1187</v>
      </c>
      <c r="E25" s="4" t="str">
        <f>VLOOKUP(A25,HOP!A:L,12,0)</f>
        <v>1187.00</v>
      </c>
      <c r="F25" s="4" t="str">
        <f>VLOOKUP(A25,HOP!A:C,3,0)</f>
        <v>2543174</v>
      </c>
      <c r="G25" s="4">
        <f t="shared" si="0"/>
        <v>0</v>
      </c>
      <c r="H25" s="4" t="str">
        <f t="shared" si="1"/>
        <v>，2543174</v>
      </c>
      <c r="I25" s="4" t="str">
        <f>VLOOKUP(A25,HOP!A:U,21,0)</f>
        <v>直连</v>
      </c>
    </row>
    <row r="26" s="4" customFormat="1" hidden="1" spans="1:9">
      <c r="A26" s="5">
        <v>17907734336</v>
      </c>
      <c r="B26" s="6">
        <v>44689</v>
      </c>
      <c r="C26" s="6">
        <v>44690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10">
      <c r="A27" s="5">
        <v>17850643702</v>
      </c>
      <c r="B27" s="6">
        <v>44685</v>
      </c>
      <c r="C27" s="6">
        <v>44688</v>
      </c>
      <c r="D27" s="4">
        <v>-2130</v>
      </c>
      <c r="E27" s="4" t="e">
        <f>VLOOKUP(A27,HOP!A:L,12,0)</f>
        <v>#N/A</v>
      </c>
      <c r="F27" s="4">
        <v>2525878</v>
      </c>
      <c r="G27" s="4" t="e">
        <f t="shared" si="0"/>
        <v>#N/A</v>
      </c>
      <c r="H27" s="4" t="str">
        <f t="shared" si="1"/>
        <v>，2525878</v>
      </c>
      <c r="I27" s="4" t="e">
        <f>VLOOKUP(A27,HOP!A:U,21,0)</f>
        <v>#N/A</v>
      </c>
      <c r="J27" s="4" t="s">
        <v>151</v>
      </c>
    </row>
    <row r="29" spans="4:4">
      <c r="D29" s="4">
        <f>SUM(D2:D28)</f>
        <v>93664.99</v>
      </c>
    </row>
    <row r="30" spans="4:4">
      <c r="D30" s="4" t="s">
        <v>152</v>
      </c>
    </row>
    <row r="35" spans="1:1">
      <c r="A35" s="4" t="s">
        <v>153</v>
      </c>
    </row>
    <row r="36" spans="1:1">
      <c r="A36" s="4" t="s">
        <v>154</v>
      </c>
    </row>
  </sheetData>
  <autoFilter ref="A1:XFD30">
    <filterColumn colId="3">
      <filters blank="1">
        <filter val="310"/>
        <filter val="314"/>
        <filter val="93664.99 HKD"/>
        <filter val="3495"/>
        <filter val="4718"/>
        <filter val="93664.99"/>
        <filter val="2020"/>
        <filter val="4460"/>
        <filter val="522"/>
        <filter val="1468"/>
        <filter val="18168"/>
        <filter val="-2130"/>
        <filter val="335"/>
        <filter val="29876"/>
        <filter val="1278"/>
        <filter val="1439"/>
        <filter val="1880"/>
        <filter val="4980"/>
        <filter val="481"/>
        <filter val="382"/>
        <filter val="844"/>
        <filter val="2644"/>
        <filter val="11786"/>
        <filter val="1187"/>
        <filter val="1988"/>
        <filter val="189"/>
        <filter val="103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  <c r="U1" s="2" t="s">
        <v>172</v>
      </c>
    </row>
    <row r="2" s="1" customFormat="1" spans="1:21">
      <c r="A2" s="3">
        <v>17907718823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173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</row>
    <row r="3" s="1" customFormat="1" spans="1:21">
      <c r="A3" s="3">
        <v>17907628117</v>
      </c>
      <c r="B3" s="1" t="s">
        <v>173</v>
      </c>
      <c r="C3" s="1" t="s">
        <v>189</v>
      </c>
      <c r="D3" s="1" t="s">
        <v>190</v>
      </c>
      <c r="E3" s="1" t="s">
        <v>191</v>
      </c>
      <c r="F3" s="1" t="s">
        <v>173</v>
      </c>
      <c r="G3" s="1" t="s">
        <v>177</v>
      </c>
      <c r="H3" s="1" t="s">
        <v>178</v>
      </c>
      <c r="I3" s="1" t="s">
        <v>192</v>
      </c>
      <c r="J3" s="1" t="s">
        <v>30</v>
      </c>
      <c r="K3" s="1" t="s">
        <v>193</v>
      </c>
      <c r="L3" s="1" t="s">
        <v>193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194</v>
      </c>
      <c r="S3" s="1" t="s">
        <v>186</v>
      </c>
      <c r="T3" s="1" t="s">
        <v>187</v>
      </c>
      <c r="U3" s="1" t="s">
        <v>188</v>
      </c>
    </row>
    <row r="4" s="1" customFormat="1" spans="1:21">
      <c r="A4" s="3">
        <v>17906545435</v>
      </c>
      <c r="B4" s="1" t="s">
        <v>173</v>
      </c>
      <c r="C4" s="1" t="s">
        <v>195</v>
      </c>
      <c r="D4" s="1" t="s">
        <v>196</v>
      </c>
      <c r="E4" s="1" t="s">
        <v>197</v>
      </c>
      <c r="F4" s="1" t="s">
        <v>173</v>
      </c>
      <c r="G4" s="1" t="s">
        <v>177</v>
      </c>
      <c r="H4" s="1" t="s">
        <v>178</v>
      </c>
      <c r="I4" s="1" t="s">
        <v>198</v>
      </c>
      <c r="J4" s="1" t="s">
        <v>30</v>
      </c>
      <c r="K4" s="1" t="s">
        <v>199</v>
      </c>
      <c r="L4" s="1" t="s">
        <v>199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200</v>
      </c>
      <c r="S4" s="1" t="s">
        <v>186</v>
      </c>
      <c r="T4" s="1" t="s">
        <v>187</v>
      </c>
      <c r="U4" s="1" t="s">
        <v>188</v>
      </c>
    </row>
    <row r="5" s="1" customFormat="1" spans="1:21">
      <c r="A5" s="3">
        <v>17903236575</v>
      </c>
      <c r="B5" s="1" t="s">
        <v>201</v>
      </c>
      <c r="C5" s="1" t="s">
        <v>202</v>
      </c>
      <c r="D5" s="1" t="s">
        <v>203</v>
      </c>
      <c r="E5" s="1" t="s">
        <v>204</v>
      </c>
      <c r="F5" s="1" t="s">
        <v>173</v>
      </c>
      <c r="G5" s="1" t="s">
        <v>177</v>
      </c>
      <c r="H5" s="1" t="s">
        <v>178</v>
      </c>
      <c r="I5" s="1" t="s">
        <v>205</v>
      </c>
      <c r="J5" s="1" t="s">
        <v>30</v>
      </c>
      <c r="K5" s="1" t="s">
        <v>206</v>
      </c>
      <c r="L5" s="1" t="s">
        <v>206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207</v>
      </c>
      <c r="S5" s="1" t="s">
        <v>186</v>
      </c>
      <c r="T5" s="1" t="s">
        <v>187</v>
      </c>
      <c r="U5" s="1" t="s">
        <v>188</v>
      </c>
    </row>
    <row r="6" s="1" customFormat="1" spans="1:21">
      <c r="A6" s="3">
        <v>17902149802</v>
      </c>
      <c r="B6" s="1" t="s">
        <v>201</v>
      </c>
      <c r="C6" s="1" t="s">
        <v>208</v>
      </c>
      <c r="D6" s="1" t="s">
        <v>209</v>
      </c>
      <c r="E6" s="1" t="s">
        <v>210</v>
      </c>
      <c r="F6" s="1" t="s">
        <v>201</v>
      </c>
      <c r="G6" s="1" t="s">
        <v>177</v>
      </c>
      <c r="H6" s="1" t="s">
        <v>178</v>
      </c>
      <c r="I6" s="1" t="s">
        <v>211</v>
      </c>
      <c r="J6" s="1" t="s">
        <v>30</v>
      </c>
      <c r="K6" s="1" t="s">
        <v>212</v>
      </c>
      <c r="L6" s="1" t="s">
        <v>212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213</v>
      </c>
      <c r="S6" s="1" t="s">
        <v>186</v>
      </c>
      <c r="T6" s="1" t="s">
        <v>187</v>
      </c>
      <c r="U6" s="1" t="s">
        <v>188</v>
      </c>
    </row>
    <row r="7" s="1" customFormat="1" spans="1:21">
      <c r="A7" s="3">
        <v>17901953300</v>
      </c>
      <c r="B7" s="1" t="s">
        <v>201</v>
      </c>
      <c r="C7" s="1" t="s">
        <v>214</v>
      </c>
      <c r="D7" s="1" t="s">
        <v>215</v>
      </c>
      <c r="E7" s="1" t="s">
        <v>216</v>
      </c>
      <c r="F7" s="1" t="s">
        <v>173</v>
      </c>
      <c r="G7" s="1" t="s">
        <v>177</v>
      </c>
      <c r="H7" s="1" t="s">
        <v>178</v>
      </c>
      <c r="I7" s="1" t="s">
        <v>217</v>
      </c>
      <c r="J7" s="1" t="s">
        <v>30</v>
      </c>
      <c r="K7" s="1" t="s">
        <v>218</v>
      </c>
      <c r="L7" s="1" t="s">
        <v>218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219</v>
      </c>
      <c r="S7" s="1" t="s">
        <v>186</v>
      </c>
      <c r="T7" s="1" t="s">
        <v>187</v>
      </c>
      <c r="U7" s="1" t="s">
        <v>188</v>
      </c>
    </row>
    <row r="8" s="1" customFormat="1" spans="1:21">
      <c r="A8" s="3">
        <v>17897007328</v>
      </c>
      <c r="B8" s="1" t="s">
        <v>220</v>
      </c>
      <c r="C8" s="1" t="s">
        <v>221</v>
      </c>
      <c r="D8" s="1" t="s">
        <v>222</v>
      </c>
      <c r="E8" s="1" t="s">
        <v>223</v>
      </c>
      <c r="F8" s="1" t="s">
        <v>173</v>
      </c>
      <c r="G8" s="1" t="s">
        <v>177</v>
      </c>
      <c r="H8" s="1" t="s">
        <v>178</v>
      </c>
      <c r="I8" s="1" t="s">
        <v>224</v>
      </c>
      <c r="J8" s="1" t="s">
        <v>30</v>
      </c>
      <c r="K8" s="1" t="s">
        <v>225</v>
      </c>
      <c r="L8" s="1" t="s">
        <v>225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226</v>
      </c>
      <c r="S8" s="1" t="s">
        <v>186</v>
      </c>
      <c r="T8" s="1" t="s">
        <v>187</v>
      </c>
      <c r="U8" s="1" t="s">
        <v>188</v>
      </c>
    </row>
    <row r="9" s="1" customFormat="1" spans="1:21">
      <c r="A9" s="3">
        <v>17896313077</v>
      </c>
      <c r="B9" s="1" t="s">
        <v>220</v>
      </c>
      <c r="C9" s="1" t="s">
        <v>227</v>
      </c>
      <c r="D9" s="1" t="s">
        <v>228</v>
      </c>
      <c r="E9" s="1" t="s">
        <v>229</v>
      </c>
      <c r="F9" s="1" t="s">
        <v>173</v>
      </c>
      <c r="G9" s="1" t="s">
        <v>177</v>
      </c>
      <c r="H9" s="1" t="s">
        <v>178</v>
      </c>
      <c r="I9" s="1" t="s">
        <v>230</v>
      </c>
      <c r="J9" s="1" t="s">
        <v>30</v>
      </c>
      <c r="K9" s="1" t="s">
        <v>231</v>
      </c>
      <c r="L9" s="1" t="s">
        <v>231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232</v>
      </c>
      <c r="S9" s="1" t="s">
        <v>186</v>
      </c>
      <c r="T9" s="1" t="s">
        <v>187</v>
      </c>
      <c r="U9" s="1" t="s">
        <v>188</v>
      </c>
    </row>
    <row r="10" s="1" customFormat="1" spans="1:21">
      <c r="A10" s="3">
        <v>17892070354</v>
      </c>
      <c r="B10" s="1" t="s">
        <v>233</v>
      </c>
      <c r="C10" s="1" t="s">
        <v>234</v>
      </c>
      <c r="D10" s="1" t="s">
        <v>235</v>
      </c>
      <c r="E10" s="1" t="s">
        <v>236</v>
      </c>
      <c r="F10" s="1" t="s">
        <v>233</v>
      </c>
      <c r="G10" s="1" t="s">
        <v>177</v>
      </c>
      <c r="H10" s="1" t="s">
        <v>178</v>
      </c>
      <c r="I10" s="1" t="s">
        <v>237</v>
      </c>
      <c r="J10" s="1" t="s">
        <v>30</v>
      </c>
      <c r="K10" s="1" t="s">
        <v>238</v>
      </c>
      <c r="L10" s="1" t="s">
        <v>238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239</v>
      </c>
      <c r="S10" s="1" t="s">
        <v>186</v>
      </c>
      <c r="T10" s="1" t="s">
        <v>187</v>
      </c>
      <c r="U10" s="1" t="s">
        <v>188</v>
      </c>
    </row>
    <row r="11" s="1" customFormat="1" spans="1:21">
      <c r="A11" s="3">
        <v>17892011548</v>
      </c>
      <c r="B11" s="1" t="s">
        <v>233</v>
      </c>
      <c r="C11" s="1" t="s">
        <v>240</v>
      </c>
      <c r="D11" s="1" t="s">
        <v>241</v>
      </c>
      <c r="E11" s="1" t="s">
        <v>242</v>
      </c>
      <c r="F11" s="1" t="s">
        <v>173</v>
      </c>
      <c r="G11" s="1" t="s">
        <v>177</v>
      </c>
      <c r="H11" s="1" t="s">
        <v>178</v>
      </c>
      <c r="I11" s="1" t="s">
        <v>243</v>
      </c>
      <c r="J11" s="1" t="s">
        <v>30</v>
      </c>
      <c r="K11" s="1" t="s">
        <v>244</v>
      </c>
      <c r="L11" s="1" t="s">
        <v>244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245</v>
      </c>
      <c r="S11" s="1" t="s">
        <v>186</v>
      </c>
      <c r="T11" s="1" t="s">
        <v>187</v>
      </c>
      <c r="U11" s="1" t="s">
        <v>188</v>
      </c>
    </row>
    <row r="12" s="1" customFormat="1" spans="1:21">
      <c r="A12" s="3">
        <v>17884316520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246</v>
      </c>
      <c r="G12" s="1" t="s">
        <v>177</v>
      </c>
      <c r="H12" s="1" t="s">
        <v>178</v>
      </c>
      <c r="I12" s="1" t="s">
        <v>250</v>
      </c>
      <c r="J12" s="1" t="s">
        <v>30</v>
      </c>
      <c r="K12" s="1" t="s">
        <v>251</v>
      </c>
      <c r="L12" s="1" t="s">
        <v>251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252</v>
      </c>
      <c r="S12" s="1" t="s">
        <v>186</v>
      </c>
      <c r="T12" s="1" t="s">
        <v>187</v>
      </c>
      <c r="U12" s="1" t="s">
        <v>188</v>
      </c>
    </row>
    <row r="13" s="1" customFormat="1" spans="1:21">
      <c r="A13" s="3">
        <v>17878413892</v>
      </c>
      <c r="B13" s="1" t="s">
        <v>253</v>
      </c>
      <c r="C13" s="1" t="s">
        <v>254</v>
      </c>
      <c r="D13" s="1" t="s">
        <v>255</v>
      </c>
      <c r="E13" s="1" t="s">
        <v>256</v>
      </c>
      <c r="F13" s="1" t="s">
        <v>173</v>
      </c>
      <c r="G13" s="1" t="s">
        <v>177</v>
      </c>
      <c r="H13" s="1" t="s">
        <v>178</v>
      </c>
      <c r="I13" s="1" t="s">
        <v>257</v>
      </c>
      <c r="J13" s="1" t="s">
        <v>30</v>
      </c>
      <c r="K13" s="1" t="s">
        <v>258</v>
      </c>
      <c r="L13" s="1" t="s">
        <v>258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259</v>
      </c>
      <c r="S13" s="1" t="s">
        <v>186</v>
      </c>
      <c r="T13" s="1" t="s">
        <v>187</v>
      </c>
      <c r="U13" s="1" t="s">
        <v>188</v>
      </c>
    </row>
    <row r="14" s="1" customFormat="1" spans="1:21">
      <c r="A14" s="3">
        <v>17877822113</v>
      </c>
      <c r="B14" s="1" t="s">
        <v>260</v>
      </c>
      <c r="C14" s="1" t="s">
        <v>261</v>
      </c>
      <c r="D14" s="1" t="s">
        <v>262</v>
      </c>
      <c r="E14" s="1" t="s">
        <v>263</v>
      </c>
      <c r="F14" s="1" t="s">
        <v>233</v>
      </c>
      <c r="G14" s="1" t="s">
        <v>177</v>
      </c>
      <c r="H14" s="1" t="s">
        <v>178</v>
      </c>
      <c r="I14" s="1" t="s">
        <v>264</v>
      </c>
      <c r="J14" s="1" t="s">
        <v>30</v>
      </c>
      <c r="K14" s="1" t="s">
        <v>265</v>
      </c>
      <c r="L14" s="1" t="s">
        <v>265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266</v>
      </c>
      <c r="S14" s="1" t="s">
        <v>186</v>
      </c>
      <c r="T14" s="1" t="s">
        <v>187</v>
      </c>
      <c r="U14" s="1" t="s">
        <v>188</v>
      </c>
    </row>
    <row r="15" s="1" customFormat="1" spans="1:21">
      <c r="A15" s="3">
        <v>17877637180</v>
      </c>
      <c r="B15" s="1" t="s">
        <v>260</v>
      </c>
      <c r="C15" s="1" t="s">
        <v>267</v>
      </c>
      <c r="D15" s="1" t="s">
        <v>268</v>
      </c>
      <c r="E15" s="1" t="s">
        <v>269</v>
      </c>
      <c r="F15" s="1" t="s">
        <v>201</v>
      </c>
      <c r="G15" s="1" t="s">
        <v>177</v>
      </c>
      <c r="H15" s="1" t="s">
        <v>178</v>
      </c>
      <c r="I15" s="1" t="s">
        <v>270</v>
      </c>
      <c r="J15" s="1" t="s">
        <v>30</v>
      </c>
      <c r="K15" s="1" t="s">
        <v>271</v>
      </c>
      <c r="L15" s="1" t="s">
        <v>271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272</v>
      </c>
      <c r="S15" s="1" t="s">
        <v>186</v>
      </c>
      <c r="T15" s="1" t="s">
        <v>187</v>
      </c>
      <c r="U15" s="1" t="s">
        <v>188</v>
      </c>
    </row>
    <row r="16" s="1" customFormat="1" spans="1:21">
      <c r="A16" s="3">
        <v>17875702369</v>
      </c>
      <c r="B16" s="1" t="s">
        <v>260</v>
      </c>
      <c r="C16" s="1" t="s">
        <v>273</v>
      </c>
      <c r="D16" s="1" t="s">
        <v>274</v>
      </c>
      <c r="E16" s="1" t="s">
        <v>275</v>
      </c>
      <c r="F16" s="1" t="s">
        <v>220</v>
      </c>
      <c r="G16" s="1" t="s">
        <v>177</v>
      </c>
      <c r="H16" s="1" t="s">
        <v>178</v>
      </c>
      <c r="I16" s="1" t="s">
        <v>276</v>
      </c>
      <c r="J16" s="1" t="s">
        <v>30</v>
      </c>
      <c r="K16" s="1" t="s">
        <v>277</v>
      </c>
      <c r="L16" s="1" t="s">
        <v>277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278</v>
      </c>
      <c r="S16" s="1" t="s">
        <v>186</v>
      </c>
      <c r="T16" s="1" t="s">
        <v>187</v>
      </c>
      <c r="U16" s="1" t="s">
        <v>188</v>
      </c>
    </row>
    <row r="17" s="1" customFormat="1" spans="1:21">
      <c r="A17" s="3">
        <v>17875129890</v>
      </c>
      <c r="B17" s="1" t="s">
        <v>260</v>
      </c>
      <c r="C17" s="1" t="s">
        <v>279</v>
      </c>
      <c r="D17" s="1" t="s">
        <v>280</v>
      </c>
      <c r="E17" s="1" t="s">
        <v>281</v>
      </c>
      <c r="F17" s="1" t="s">
        <v>201</v>
      </c>
      <c r="G17" s="1" t="s">
        <v>177</v>
      </c>
      <c r="H17" s="1" t="s">
        <v>178</v>
      </c>
      <c r="I17" s="1" t="s">
        <v>282</v>
      </c>
      <c r="J17" s="1" t="s">
        <v>30</v>
      </c>
      <c r="K17" s="1" t="s">
        <v>283</v>
      </c>
      <c r="L17" s="1" t="s">
        <v>283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284</v>
      </c>
      <c r="S17" s="1" t="s">
        <v>186</v>
      </c>
      <c r="T17" s="1" t="s">
        <v>187</v>
      </c>
      <c r="U17" s="1" t="s">
        <v>188</v>
      </c>
    </row>
    <row r="18" s="1" customFormat="1" spans="1:21">
      <c r="A18" s="3">
        <v>17871525050</v>
      </c>
      <c r="B18" s="1" t="s">
        <v>285</v>
      </c>
      <c r="C18" s="1" t="s">
        <v>286</v>
      </c>
      <c r="D18" s="1" t="s">
        <v>287</v>
      </c>
      <c r="E18" s="1" t="s">
        <v>288</v>
      </c>
      <c r="F18" s="1" t="s">
        <v>201</v>
      </c>
      <c r="G18" s="1" t="s">
        <v>177</v>
      </c>
      <c r="H18" s="1" t="s">
        <v>178</v>
      </c>
      <c r="I18" s="1" t="s">
        <v>289</v>
      </c>
      <c r="J18" s="1" t="s">
        <v>30</v>
      </c>
      <c r="K18" s="1" t="s">
        <v>290</v>
      </c>
      <c r="L18" s="1" t="s">
        <v>290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291</v>
      </c>
      <c r="S18" s="1" t="s">
        <v>186</v>
      </c>
      <c r="T18" s="1" t="s">
        <v>187</v>
      </c>
      <c r="U18" s="1" t="s">
        <v>188</v>
      </c>
    </row>
    <row r="19" s="1" customFormat="1" spans="1:21">
      <c r="A19" s="3">
        <v>17858764317</v>
      </c>
      <c r="B19" s="1" t="s">
        <v>292</v>
      </c>
      <c r="C19" s="1" t="s">
        <v>293</v>
      </c>
      <c r="D19" s="1" t="s">
        <v>294</v>
      </c>
      <c r="E19" s="1" t="s">
        <v>295</v>
      </c>
      <c r="F19" s="1" t="s">
        <v>201</v>
      </c>
      <c r="G19" s="1" t="s">
        <v>177</v>
      </c>
      <c r="H19" s="1" t="s">
        <v>178</v>
      </c>
      <c r="I19" s="1" t="s">
        <v>296</v>
      </c>
      <c r="J19" s="1" t="s">
        <v>30</v>
      </c>
      <c r="K19" s="1" t="s">
        <v>297</v>
      </c>
      <c r="L19" s="1" t="s">
        <v>297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298</v>
      </c>
      <c r="S19" s="1" t="s">
        <v>186</v>
      </c>
      <c r="T19" s="1" t="s">
        <v>187</v>
      </c>
      <c r="U19" s="1" t="s">
        <v>188</v>
      </c>
    </row>
    <row r="20" s="1" customFormat="1" spans="1:21">
      <c r="A20" s="3">
        <v>17858592883</v>
      </c>
      <c r="B20" s="1" t="s">
        <v>292</v>
      </c>
      <c r="C20" s="1" t="s">
        <v>299</v>
      </c>
      <c r="D20" s="1" t="s">
        <v>300</v>
      </c>
      <c r="E20" s="1" t="s">
        <v>301</v>
      </c>
      <c r="F20" s="1" t="s">
        <v>302</v>
      </c>
      <c r="G20" s="1" t="s">
        <v>177</v>
      </c>
      <c r="H20" s="1" t="s">
        <v>178</v>
      </c>
      <c r="I20" s="1" t="s">
        <v>303</v>
      </c>
      <c r="J20" s="1" t="s">
        <v>30</v>
      </c>
      <c r="K20" s="1" t="s">
        <v>304</v>
      </c>
      <c r="L20" s="1" t="s">
        <v>304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305</v>
      </c>
      <c r="S20" s="1" t="s">
        <v>186</v>
      </c>
      <c r="T20" s="1" t="s">
        <v>187</v>
      </c>
      <c r="U20" s="1" t="s">
        <v>188</v>
      </c>
    </row>
    <row r="21" s="1" customFormat="1" spans="1:21">
      <c r="A21" s="3">
        <v>17857679894</v>
      </c>
      <c r="B21" s="1" t="s">
        <v>292</v>
      </c>
      <c r="C21" s="1" t="s">
        <v>306</v>
      </c>
      <c r="D21" s="1" t="s">
        <v>307</v>
      </c>
      <c r="E21" s="1" t="s">
        <v>308</v>
      </c>
      <c r="F21" s="1" t="s">
        <v>246</v>
      </c>
      <c r="G21" s="1" t="s">
        <v>177</v>
      </c>
      <c r="H21" s="1" t="s">
        <v>178</v>
      </c>
      <c r="I21" s="1" t="s">
        <v>309</v>
      </c>
      <c r="J21" s="1" t="s">
        <v>30</v>
      </c>
      <c r="K21" s="1" t="s">
        <v>310</v>
      </c>
      <c r="L21" s="1" t="s">
        <v>310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311</v>
      </c>
      <c r="S21" s="1" t="s">
        <v>186</v>
      </c>
      <c r="T21" s="1" t="s">
        <v>187</v>
      </c>
      <c r="U21" s="1" t="s">
        <v>188</v>
      </c>
    </row>
    <row r="22" s="1" customFormat="1" spans="1:21">
      <c r="A22" s="3">
        <v>17842707377</v>
      </c>
      <c r="B22" s="1" t="s">
        <v>312</v>
      </c>
      <c r="C22" s="1" t="s">
        <v>313</v>
      </c>
      <c r="D22" s="1" t="s">
        <v>314</v>
      </c>
      <c r="E22" s="1" t="s">
        <v>315</v>
      </c>
      <c r="F22" s="1" t="s">
        <v>173</v>
      </c>
      <c r="G22" s="1" t="s">
        <v>177</v>
      </c>
      <c r="H22" s="1" t="s">
        <v>178</v>
      </c>
      <c r="I22" s="1" t="s">
        <v>316</v>
      </c>
      <c r="J22" s="1" t="s">
        <v>30</v>
      </c>
      <c r="K22" s="1" t="s">
        <v>317</v>
      </c>
      <c r="L22" s="1" t="s">
        <v>317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318</v>
      </c>
      <c r="S22" s="1" t="s">
        <v>186</v>
      </c>
      <c r="T22" s="1" t="s">
        <v>187</v>
      </c>
      <c r="U22" s="1" t="s">
        <v>188</v>
      </c>
    </row>
    <row r="23" s="1" customFormat="1" spans="1:21">
      <c r="A23" s="3">
        <v>17829581653</v>
      </c>
      <c r="B23" s="1" t="s">
        <v>319</v>
      </c>
      <c r="C23" s="1" t="s">
        <v>320</v>
      </c>
      <c r="D23" s="1" t="s">
        <v>321</v>
      </c>
      <c r="E23" s="1" t="s">
        <v>322</v>
      </c>
      <c r="F23" s="1" t="s">
        <v>173</v>
      </c>
      <c r="G23" s="1" t="s">
        <v>177</v>
      </c>
      <c r="H23" s="1" t="s">
        <v>178</v>
      </c>
      <c r="I23" s="1" t="s">
        <v>323</v>
      </c>
      <c r="J23" s="1" t="s">
        <v>30</v>
      </c>
      <c r="K23" s="1" t="s">
        <v>324</v>
      </c>
      <c r="L23" s="1" t="s">
        <v>324</v>
      </c>
      <c r="M23" s="1" t="s">
        <v>181</v>
      </c>
      <c r="N23" s="1" t="s">
        <v>181</v>
      </c>
      <c r="O23" s="1" t="s">
        <v>182</v>
      </c>
      <c r="P23" s="1" t="s">
        <v>183</v>
      </c>
      <c r="Q23" s="1" t="s">
        <v>184</v>
      </c>
      <c r="R23" s="1" t="s">
        <v>325</v>
      </c>
      <c r="S23" s="1" t="s">
        <v>186</v>
      </c>
      <c r="T23" s="1" t="s">
        <v>187</v>
      </c>
      <c r="U23" s="1" t="s">
        <v>188</v>
      </c>
    </row>
    <row r="24" s="1" customFormat="1" spans="1:21">
      <c r="A24" s="3">
        <v>17780774638</v>
      </c>
      <c r="B24" s="1" t="s">
        <v>326</v>
      </c>
      <c r="C24" s="1" t="s">
        <v>327</v>
      </c>
      <c r="D24" s="1" t="s">
        <v>328</v>
      </c>
      <c r="E24" s="1" t="s">
        <v>329</v>
      </c>
      <c r="F24" s="1" t="s">
        <v>253</v>
      </c>
      <c r="G24" s="1" t="s">
        <v>177</v>
      </c>
      <c r="H24" s="1" t="s">
        <v>178</v>
      </c>
      <c r="I24" s="1" t="s">
        <v>330</v>
      </c>
      <c r="J24" s="1" t="s">
        <v>30</v>
      </c>
      <c r="K24" s="1" t="s">
        <v>331</v>
      </c>
      <c r="L24" s="1" t="s">
        <v>331</v>
      </c>
      <c r="M24" s="1" t="s">
        <v>181</v>
      </c>
      <c r="N24" s="1" t="s">
        <v>181</v>
      </c>
      <c r="O24" s="1" t="s">
        <v>182</v>
      </c>
      <c r="P24" s="1" t="s">
        <v>183</v>
      </c>
      <c r="Q24" s="1" t="s">
        <v>184</v>
      </c>
      <c r="R24" s="1" t="s">
        <v>332</v>
      </c>
      <c r="S24" s="1" t="s">
        <v>186</v>
      </c>
      <c r="T24" s="1" t="s">
        <v>187</v>
      </c>
      <c r="U24" s="1" t="s">
        <v>188</v>
      </c>
    </row>
    <row r="25" s="1" customFormat="1" spans="1:21">
      <c r="A25" s="3">
        <v>17688295645</v>
      </c>
      <c r="B25" s="1" t="s">
        <v>333</v>
      </c>
      <c r="C25" s="1" t="s">
        <v>334</v>
      </c>
      <c r="D25" s="1" t="s">
        <v>335</v>
      </c>
      <c r="E25" s="1" t="s">
        <v>336</v>
      </c>
      <c r="F25" s="1" t="s">
        <v>201</v>
      </c>
      <c r="G25" s="1" t="s">
        <v>177</v>
      </c>
      <c r="H25" s="1" t="s">
        <v>178</v>
      </c>
      <c r="I25" s="1" t="s">
        <v>337</v>
      </c>
      <c r="J25" s="1" t="s">
        <v>30</v>
      </c>
      <c r="K25" s="1" t="s">
        <v>338</v>
      </c>
      <c r="L25" s="1" t="s">
        <v>338</v>
      </c>
      <c r="M25" s="1" t="s">
        <v>181</v>
      </c>
      <c r="N25" s="1" t="s">
        <v>181</v>
      </c>
      <c r="O25" s="1" t="s">
        <v>182</v>
      </c>
      <c r="P25" s="1" t="s">
        <v>183</v>
      </c>
      <c r="Q25" s="1" t="s">
        <v>184</v>
      </c>
      <c r="R25" s="1" t="s">
        <v>339</v>
      </c>
      <c r="S25" s="1" t="s">
        <v>186</v>
      </c>
      <c r="T25" s="1" t="s">
        <v>187</v>
      </c>
      <c r="U25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2022-05-12T01:31:00Z</dcterms:created>
  <dcterms:modified xsi:type="dcterms:W3CDTF">2022-05-12T08:00:56Z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2CC664F7AAE44181BDE93119DA67C21D</vt:lpwstr>
  </property>
  <property fmtid="{D5CDD505-2E9C-101B-9397-08002B2CF9AE}" pid="3" name="KSOProductBuildVer">
    <vt:lpwstr>2052-11.1.0.11636</vt:lpwstr>
  </property>
</Properties>
</file>