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<sst xmlns="http://schemas.openxmlformats.org/spreadsheetml/2006/main" count="406" uniqueCount="200">
  <si>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</si>
  <si>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</si>
  <si>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</si>
  <si>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</si>
  <si>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</si>
  <si>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</si>
  <si>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</si>
  <si>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</si>
  <si>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</si>
  <si>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</si>
  <si>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</si>
  <si>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</si>
  <si>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</si>
  <si>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</si>
  <si>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</si>
  <si>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</si>
  <si>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</si>
  <si>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</si>
  <si>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</si>
  <si>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</si>
  <si>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</si>
  <si>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</si>
  <si>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</si>
  <si>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</si>
  <si>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</si>
  <si>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17557796241	</t>
  </si>
  <si>
    <t>Ctrip</t>
  </si>
  <si>
    <t>正常</t>
  </si>
  <si>
    <t>[戈亚尼亚]Clarion Goiania Orion(39596113)</t>
  </si>
  <si>
    <t>高级双床房标准间&lt;2人入住&gt;&lt;不退款&gt;</t>
  </si>
  <si>
    <t>USD</t>
  </si>
  <si>
    <t>mendes/cristina vetorasso,dos santos junior/jose carlos</t>
  </si>
  <si>
    <t>CA5326220512USD</t>
  </si>
  <si>
    <t>未提现</t>
  </si>
  <si>
    <t>携程开票</t>
  </si>
  <si>
    <t xml:space="preserve">2449225	</t>
  </si>
  <si>
    <t xml:space="preserve">	</t>
  </si>
  <si>
    <t xml:space="preserve">17780785071	</t>
  </si>
  <si>
    <t>[大峡谷村]格兰德峡谷格兰德酒店(The Grand Hotel at The Grand Canyon)(46883244)</t>
  </si>
  <si>
    <t>特大床房&lt;不退款&gt;&lt;2人入住&gt;</t>
  </si>
  <si>
    <t>Thompson/Shane Cameron,WU/LIN</t>
  </si>
  <si>
    <t xml:space="preserve">2503939	</t>
  </si>
  <si>
    <t xml:space="preserve">15623838	</t>
  </si>
  <si>
    <t xml:space="preserve">17791116227	</t>
  </si>
  <si>
    <t>[北泰恩赛德]纽卡斯尔乡村酒店(Village Hotel Newcastle)(39624745)</t>
  </si>
  <si>
    <t>双人间&lt;不退款&gt;&lt;2人入住&gt;</t>
  </si>
  <si>
    <t>Bob/Ehab</t>
  </si>
  <si>
    <t xml:space="preserve">2506800	</t>
  </si>
  <si>
    <t xml:space="preserve">107666335	</t>
  </si>
  <si>
    <t xml:space="preserve">17850470180	</t>
  </si>
  <si>
    <t>[西雅加达]铂尔曼迦卡达中心公园酒店(Pullman Jakarta Central Park)(37203319)</t>
  </si>
  <si>
    <t>豪华双床房&lt;不退款&gt;&lt;2人入住&gt;</t>
  </si>
  <si>
    <t>ongkowijoyo/memeywati</t>
  </si>
  <si>
    <t xml:space="preserve">2525813	</t>
  </si>
  <si>
    <t xml:space="preserve">7536WE5612	</t>
  </si>
  <si>
    <t xml:space="preserve">17855071322	</t>
  </si>
  <si>
    <t>[布莱顿]墨尔本卡洛琳服务公寓(Caroline Serviced Apartments Brighton)(44793647)</t>
  </si>
  <si>
    <t>一室公寓&lt;不退款&gt;&lt;2人入住&gt;</t>
  </si>
  <si>
    <t>Pentek/Andras</t>
  </si>
  <si>
    <t xml:space="preserve">17870807706	</t>
  </si>
  <si>
    <t>[底特律]热血车城娱乐场酒店(MotorCity Casino Hotel)(39998731)</t>
  </si>
  <si>
    <t>豪华双人间&lt;2人入住&gt;&lt;不退款&gt;</t>
  </si>
  <si>
    <t>Smith/Carissa patrice</t>
  </si>
  <si>
    <t xml:space="preserve">2531060	</t>
  </si>
  <si>
    <t xml:space="preserve">1934160988	</t>
  </si>
  <si>
    <t xml:space="preserve">17891357815	</t>
  </si>
  <si>
    <t>[清迈]阿克 39 艺术工艺酒店(Arch39 Minimal Art &amp; Craft Hotel)(39685267)</t>
  </si>
  <si>
    <t>山景迷你套房&lt;不退款&gt;&lt;2人入住&gt;</t>
  </si>
  <si>
    <t>matateeranan/voravalan,matateeranan/voravalan</t>
  </si>
  <si>
    <t xml:space="preserve">2537295	</t>
  </si>
  <si>
    <t xml:space="preserve">20217323	</t>
  </si>
  <si>
    <t xml:space="preserve">17891891428	</t>
  </si>
  <si>
    <t>[圣利安卓]旧金山湾码头旅馆(The Marina Inn on San Francisco Bay)(39613920)</t>
  </si>
  <si>
    <t>豪华客房1张特大床&lt;2人入住&gt;&lt;不退款&gt;&lt;早餐&gt;</t>
  </si>
  <si>
    <t>Corcoran/Kathy</t>
  </si>
  <si>
    <t xml:space="preserve">108962619	</t>
  </si>
  <si>
    <t xml:space="preserve">17896256359	</t>
  </si>
  <si>
    <t>[西得梅因]迪蒙恩西迪蒙恩美国长住套房酒店(Extended Stay America Suites des Moines West des Moines)(39970926)</t>
  </si>
  <si>
    <t>1号工作室大床&lt;不退款&gt;&lt;2人入住&gt;</t>
  </si>
  <si>
    <t>Poirier/Joel J</t>
  </si>
  <si>
    <t xml:space="preserve">2539306	</t>
  </si>
  <si>
    <t xml:space="preserve">158202689	</t>
  </si>
  <si>
    <t xml:space="preserve">17900856989	</t>
  </si>
  <si>
    <t>[巨港]巨港拉贾瓦利101酒店(The 1O1 Palembang Rajawali)(37244400)</t>
  </si>
  <si>
    <t>家庭房&lt;不退款&gt;&lt;2人入住&gt;</t>
  </si>
  <si>
    <t>yulinar/wika</t>
  </si>
  <si>
    <t xml:space="preserve">2540767	</t>
  </si>
  <si>
    <t xml:space="preserve">17901813541	</t>
  </si>
  <si>
    <t>[兰卡威]兰卡威大洋湾豪华度假村酒店(Dayang Bay Resort Langkawi)(37196811)</t>
  </si>
  <si>
    <t>海景家庭行政一室套房&lt;早餐&gt;&lt;不退款&gt;&lt;2人入住&gt;</t>
  </si>
  <si>
    <t>altahir/syed nael</t>
  </si>
  <si>
    <t xml:space="preserve">V15701	</t>
  </si>
  <si>
    <t>，</t>
  </si>
  <si>
    <t>A220512094722481</t>
  </si>
  <si>
    <t>USD / HKD 当前参考汇率: 7.84995</t>
  </si>
  <si>
    <t>总计：2489 USD/
19538.53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</si>
  <si>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</si>
  <si>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</si>
  <si>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</si>
  <si>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</si>
  <si>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</si>
  <si>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</si>
  <si>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</si>
  <si>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</si>
  <si>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</si>
  <si>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</si>
  <si>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</si>
  <si>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</si>
  <si>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</si>
  <si>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</si>
  <si>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</si>
  <si>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</si>
  <si>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</si>
  <si>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</si>
  <si>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</si>
  <si>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2541268</t>
  </si>
  <si>
    <t>兰卡威大洋湾豪华度假村酒店</t>
  </si>
  <si>
    <t>altahir syed nael</t>
  </si>
  <si>
    <t>2022-05-09</t>
  </si>
  <si>
    <t>退房日周结</t>
  </si>
  <si>
    <t>1109.00</t>
  </si>
  <si>
    <t>166.00</t>
  </si>
  <si>
    <t>0</t>
  </si>
  <si>
    <t>0.00</t>
  </si>
  <si>
    <t>携程盛景国际直连</t>
  </si>
  <si>
    <t>01.010677</t>
  </si>
  <si>
    <t>2022-05-07 14:35:26</t>
  </si>
  <si>
    <t>否</t>
  </si>
  <si>
    <t>汇智国际旅游发展有限公司</t>
  </si>
  <si>
    <t>直连</t>
  </si>
  <si>
    <t>2540767</t>
  </si>
  <si>
    <t>巨港拉贾瓦利101酒店</t>
  </si>
  <si>
    <t>yulinar wika</t>
  </si>
  <si>
    <t>2022-05-08</t>
  </si>
  <si>
    <t>354.08</t>
  </si>
  <si>
    <t>53.00</t>
  </si>
  <si>
    <t>2022-05-07 06:43:45</t>
  </si>
  <si>
    <t>2022-05-06</t>
  </si>
  <si>
    <t>2539306</t>
  </si>
  <si>
    <t>得梅因 - 得梅因西美国长住酒店</t>
  </si>
  <si>
    <t>Poirier Joel J</t>
  </si>
  <si>
    <t>540.16</t>
  </si>
  <si>
    <t>81.00</t>
  </si>
  <si>
    <t>2022-05-06 06:18:26</t>
  </si>
  <si>
    <t>2022-05-05</t>
  </si>
  <si>
    <t>2537534</t>
  </si>
  <si>
    <t>旧金山湾码头旅馆</t>
  </si>
  <si>
    <t>Corcoran Kathy</t>
  </si>
  <si>
    <t>848.06</t>
  </si>
  <si>
    <t>128.00</t>
  </si>
  <si>
    <t>2022-05-05 01:26:29</t>
  </si>
  <si>
    <t>2022-05-04</t>
  </si>
  <si>
    <t>2537295</t>
  </si>
  <si>
    <t>阿克 39 极简艺术工艺酒店</t>
  </si>
  <si>
    <t>matateeranan voravalan,matateeranan voravalan</t>
  </si>
  <si>
    <t>245.07</t>
  </si>
  <si>
    <t>37.00</t>
  </si>
  <si>
    <t>2022-05-04 20:45:22</t>
  </si>
  <si>
    <t>2022-04-30</t>
  </si>
  <si>
    <t>2531060</t>
  </si>
  <si>
    <t>热血车城娱乐场酒店</t>
  </si>
  <si>
    <t>Smith Carissa patrice</t>
  </si>
  <si>
    <t>1311.06</t>
  </si>
  <si>
    <t>198.00</t>
  </si>
  <si>
    <t>2022-04-30 16:55:04</t>
  </si>
  <si>
    <t>2022-04-27</t>
  </si>
  <si>
    <t>2526744</t>
  </si>
  <si>
    <t>布莱顿卡罗琳酒店式公寓</t>
  </si>
  <si>
    <t>Pentek Andras</t>
  </si>
  <si>
    <t>2549.12</t>
  </si>
  <si>
    <t>388.00</t>
  </si>
  <si>
    <t>2022-04-27 14:47:14</t>
  </si>
  <si>
    <t>2022-04-26</t>
  </si>
  <si>
    <t>2525813</t>
  </si>
  <si>
    <t>铂尔曼雅加达中心公园酒店</t>
  </si>
  <si>
    <t>ongkowijoyo memeywati</t>
  </si>
  <si>
    <t>1656.24</t>
  </si>
  <si>
    <t>252.00</t>
  </si>
  <si>
    <t>2022-04-26 17:49:32</t>
  </si>
  <si>
    <t>2022-04-12</t>
  </si>
  <si>
    <t>2506800</t>
  </si>
  <si>
    <t>纽卡斯尔乡村酒店</t>
  </si>
  <si>
    <t>Bob Ehab</t>
  </si>
  <si>
    <t>466.00</t>
  </si>
  <si>
    <t>73.00</t>
  </si>
  <si>
    <t>2022-04-12 02:27:01</t>
  </si>
  <si>
    <t>2022-04-09</t>
  </si>
  <si>
    <t>2503939</t>
  </si>
  <si>
    <t>格兰德峡谷格兰德酒店</t>
  </si>
  <si>
    <t>Thompson Shane Cameron,WU LIN</t>
  </si>
  <si>
    <t>5932.01</t>
  </si>
  <si>
    <t>930.00</t>
  </si>
  <si>
    <t>2022-04-09 10:37:40</t>
  </si>
  <si>
    <t>2022-03-04</t>
  </si>
  <si>
    <t>2449225</t>
  </si>
  <si>
    <t>奥利安戈亚尼亚凯瑞华晟酒店</t>
  </si>
  <si>
    <t>mendes cristina vetorasso,dos santos junior jose carlos</t>
  </si>
  <si>
    <t>1158.94</t>
  </si>
  <si>
    <t>183.00</t>
  </si>
  <si>
    <t>2022-03-04 21:45:42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</si>
</sst>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44687</v>
      </c>
      <c r="G2" s="6">
        <v>44690</v>
      </c>
      <c r="H2" s="4">
        <v>1</v>
      </c>
      <c r="I2" s="4">
        <v>3</v>
      </c>
      <c r="J2" s="4">
        <v>3</v>
      </c>
      <c r="K2" s="4" t="s">
        <v>30</v>
      </c>
      <c r="L2" s="4">
        <v>183</v>
      </c>
      <c r="M2" s="4">
        <v>183</v>
      </c>
      <c r="N2" s="4" t="s">
        <v>31</v>
      </c>
      <c r="O2" s="4" t="s">
        <v>32</v>
      </c>
      <c r="P2" s="4" t="s">
        <v>33</v>
      </c>
      <c r="Q2" s="4">
        <v>0</v>
      </c>
      <c r="R2" s="7">
        <v>44624</v>
      </c>
      <c r="S2" s="6">
        <v>44693</v>
      </c>
      <c r="T2" s="4" t="s">
        <v>34</v>
      </c>
      <c r="U2" s="4">
        <v>183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44687</v>
      </c>
      <c r="G3" s="6">
        <v>44690</v>
      </c>
      <c r="H3" s="4">
        <v>1</v>
      </c>
      <c r="I3" s="4">
        <v>3</v>
      </c>
      <c r="J3" s="4">
        <v>3</v>
      </c>
      <c r="K3" s="4" t="s">
        <v>30</v>
      </c>
      <c r="L3" s="4">
        <v>930</v>
      </c>
      <c r="M3" s="4">
        <v>930</v>
      </c>
      <c r="N3" s="4" t="s">
        <v>40</v>
      </c>
      <c r="O3" s="4" t="s">
        <v>32</v>
      </c>
      <c r="P3" s="4" t="s">
        <v>33</v>
      </c>
      <c r="Q3" s="4">
        <v>0</v>
      </c>
      <c r="R3" s="7">
        <v>44660</v>
      </c>
      <c r="S3" s="6">
        <v>44693</v>
      </c>
      <c r="T3" s="4" t="s">
        <v>34</v>
      </c>
      <c r="U3" s="4">
        <v>930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44689</v>
      </c>
      <c r="G4" s="6">
        <v>44690</v>
      </c>
      <c r="H4" s="4">
        <v>1</v>
      </c>
      <c r="I4" s="4">
        <v>1</v>
      </c>
      <c r="J4" s="4">
        <v>1</v>
      </c>
      <c r="K4" s="4" t="s">
        <v>30</v>
      </c>
      <c r="L4" s="4">
        <v>73</v>
      </c>
      <c r="M4" s="4">
        <v>73</v>
      </c>
      <c r="N4" s="4" t="s">
        <v>46</v>
      </c>
      <c r="O4" s="4" t="s">
        <v>32</v>
      </c>
      <c r="P4" s="4" t="s">
        <v>33</v>
      </c>
      <c r="Q4" s="4">
        <v>0</v>
      </c>
      <c r="R4" s="7">
        <v>44663</v>
      </c>
      <c r="S4" s="6">
        <v>44693</v>
      </c>
      <c r="T4" s="4" t="s">
        <v>34</v>
      </c>
      <c r="U4" s="4">
        <v>73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44687</v>
      </c>
      <c r="G5" s="6">
        <v>44690</v>
      </c>
      <c r="H5" s="4">
        <v>1</v>
      </c>
      <c r="I5" s="4">
        <v>3</v>
      </c>
      <c r="J5" s="4">
        <v>3</v>
      </c>
      <c r="K5" s="4" t="s">
        <v>30</v>
      </c>
      <c r="L5" s="4">
        <v>252</v>
      </c>
      <c r="M5" s="4">
        <v>252</v>
      </c>
      <c r="N5" s="4" t="s">
        <v>52</v>
      </c>
      <c r="O5" s="4" t="s">
        <v>32</v>
      </c>
      <c r="P5" s="4" t="s">
        <v>33</v>
      </c>
      <c r="Q5" s="4">
        <v>0</v>
      </c>
      <c r="R5" s="7">
        <v>44677</v>
      </c>
      <c r="S5" s="6">
        <v>44693</v>
      </c>
      <c r="T5" s="4" t="s">
        <v>34</v>
      </c>
      <c r="U5" s="4">
        <v>252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44687</v>
      </c>
      <c r="G6" s="6">
        <v>44690</v>
      </c>
      <c r="H6" s="4">
        <v>1</v>
      </c>
      <c r="I6" s="4">
        <v>3</v>
      </c>
      <c r="J6" s="4">
        <v>3</v>
      </c>
      <c r="K6" s="4" t="s">
        <v>30</v>
      </c>
      <c r="L6" s="4">
        <v>388</v>
      </c>
      <c r="M6" s="4">
        <v>388</v>
      </c>
      <c r="N6" s="4" t="s">
        <v>58</v>
      </c>
      <c r="O6" s="4" t="s">
        <v>32</v>
      </c>
      <c r="P6" s="4" t="s">
        <v>33</v>
      </c>
      <c r="Q6" s="4">
        <v>0</v>
      </c>
      <c r="R6" s="7">
        <v>44678</v>
      </c>
      <c r="S6" s="6">
        <v>44693</v>
      </c>
      <c r="T6" s="4" t="s">
        <v>34</v>
      </c>
      <c r="U6" s="4">
        <v>388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44689</v>
      </c>
      <c r="G7" s="6">
        <v>44690</v>
      </c>
      <c r="H7" s="4">
        <v>1</v>
      </c>
      <c r="I7" s="4">
        <v>1</v>
      </c>
      <c r="J7" s="4">
        <v>1</v>
      </c>
      <c r="K7" s="4" t="s">
        <v>30</v>
      </c>
      <c r="L7" s="4">
        <v>198</v>
      </c>
      <c r="M7" s="4">
        <v>198</v>
      </c>
      <c r="N7" s="4" t="s">
        <v>62</v>
      </c>
      <c r="O7" s="4" t="s">
        <v>32</v>
      </c>
      <c r="P7" s="4" t="s">
        <v>33</v>
      </c>
      <c r="Q7" s="4">
        <v>0</v>
      </c>
      <c r="R7" s="7">
        <v>44681</v>
      </c>
      <c r="S7" s="6">
        <v>44693</v>
      </c>
      <c r="T7" s="4" t="s">
        <v>34</v>
      </c>
      <c r="U7" s="4">
        <v>198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44689</v>
      </c>
      <c r="G8" s="6">
        <v>44690</v>
      </c>
      <c r="H8" s="4">
        <v>1</v>
      </c>
      <c r="I8" s="4">
        <v>1</v>
      </c>
      <c r="J8" s="4">
        <v>1</v>
      </c>
      <c r="K8" s="4" t="s">
        <v>30</v>
      </c>
      <c r="L8" s="4">
        <v>37</v>
      </c>
      <c r="M8" s="4">
        <v>37</v>
      </c>
      <c r="N8" s="4" t="s">
        <v>68</v>
      </c>
      <c r="O8" s="4" t="s">
        <v>32</v>
      </c>
      <c r="P8" s="4" t="s">
        <v>33</v>
      </c>
      <c r="Q8" s="4">
        <v>0</v>
      </c>
      <c r="R8" s="7">
        <v>44685</v>
      </c>
      <c r="S8" s="6">
        <v>44693</v>
      </c>
      <c r="T8" s="4" t="s">
        <v>34</v>
      </c>
      <c r="U8" s="4">
        <v>37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44689</v>
      </c>
      <c r="G9" s="6">
        <v>44690</v>
      </c>
      <c r="H9" s="4">
        <v>1</v>
      </c>
      <c r="I9" s="4">
        <v>1</v>
      </c>
      <c r="J9" s="4">
        <v>1</v>
      </c>
      <c r="K9" s="4" t="s">
        <v>30</v>
      </c>
      <c r="L9" s="4">
        <v>128</v>
      </c>
      <c r="M9" s="4">
        <v>128</v>
      </c>
      <c r="N9" s="4" t="s">
        <v>74</v>
      </c>
      <c r="O9" s="4" t="s">
        <v>32</v>
      </c>
      <c r="P9" s="4" t="s">
        <v>33</v>
      </c>
      <c r="Q9" s="4">
        <v>0</v>
      </c>
      <c r="R9" s="7">
        <v>44686</v>
      </c>
      <c r="S9" s="6">
        <v>44693</v>
      </c>
      <c r="T9" s="4" t="s">
        <v>34</v>
      </c>
      <c r="U9" s="4">
        <v>128</v>
      </c>
      <c r="V9" s="4">
        <v>0</v>
      </c>
      <c r="W9" s="4">
        <v>0</v>
      </c>
      <c r="X9" s="4" t="s">
        <v>36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44689</v>
      </c>
      <c r="G10" s="6">
        <v>44690</v>
      </c>
      <c r="H10" s="4">
        <v>1</v>
      </c>
      <c r="I10" s="4">
        <v>1</v>
      </c>
      <c r="J10" s="4">
        <v>1</v>
      </c>
      <c r="K10" s="4" t="s">
        <v>30</v>
      </c>
      <c r="L10" s="4">
        <v>81</v>
      </c>
      <c r="M10" s="4">
        <v>81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44687</v>
      </c>
      <c r="S10" s="6">
        <v>44693</v>
      </c>
      <c r="T10" s="4" t="s">
        <v>34</v>
      </c>
      <c r="U10" s="4">
        <v>81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44689</v>
      </c>
      <c r="G11" s="6">
        <v>44690</v>
      </c>
      <c r="H11" s="4">
        <v>1</v>
      </c>
      <c r="I11" s="4">
        <v>1</v>
      </c>
      <c r="J11" s="4">
        <v>1</v>
      </c>
      <c r="K11" s="4" t="s">
        <v>30</v>
      </c>
      <c r="L11" s="4">
        <v>53</v>
      </c>
      <c r="M11" s="4">
        <v>53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44688</v>
      </c>
      <c r="S11" s="6">
        <v>44693</v>
      </c>
      <c r="T11" s="4" t="s">
        <v>34</v>
      </c>
      <c r="U11" s="4">
        <v>53</v>
      </c>
      <c r="V11" s="4">
        <v>0</v>
      </c>
      <c r="W11" s="4">
        <v>0</v>
      </c>
      <c r="X11" s="4" t="s">
        <v>86</v>
      </c>
      <c r="Y11" s="4" t="s">
        <v>36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44688</v>
      </c>
      <c r="G12" s="6">
        <v>44690</v>
      </c>
      <c r="H12" s="4">
        <v>1</v>
      </c>
      <c r="I12" s="4">
        <v>2</v>
      </c>
      <c r="J12" s="4">
        <v>2</v>
      </c>
      <c r="K12" s="4" t="s">
        <v>30</v>
      </c>
      <c r="L12" s="4">
        <v>166</v>
      </c>
      <c r="M12" s="4">
        <v>166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44688</v>
      </c>
      <c r="S12" s="6">
        <v>44693</v>
      </c>
      <c r="T12" s="4" t="s">
        <v>34</v>
      </c>
      <c r="U12" s="4">
        <v>166</v>
      </c>
      <c r="V12" s="4">
        <v>0</v>
      </c>
      <c r="W12" s="4">
        <v>0</v>
      </c>
      <c r="X12" s="4" t="s">
        <v>36</v>
      </c>
      <c r="Y12" s="4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17557796241</v>
      </c>
      <c r="B2" s="6">
        <v>44687</v>
      </c>
      <c r="C2" s="6">
        <v>44690</v>
      </c>
      <c r="D2" s="4">
        <v>183</v>
      </c>
      <c r="E2" s="4" t="str">
        <f>VLOOKUP(A2,HOP!A:L,12,0)</f>
        <v>183.00</v>
      </c>
      <c r="F2" s="4" t="str">
        <f>VLOOKUP(A2,HOP!A:C,3,0)</f>
        <v>2449225</v>
      </c>
      <c r="G2" s="4">
        <f>D2-E2</f>
        <v>0</v>
      </c>
      <c r="H2" s="4" t="str">
        <f>$H$1&amp;F2</f>
        <v>，2449225</v>
      </c>
      <c r="I2" s="4" t="str">
        <f>VLOOKUP(A2,HOP!A:U,21,0)</f>
        <v>直连</v>
      </c>
    </row>
    <row r="3" s="4" customFormat="1" spans="1:9">
      <c r="A3" s="5">
        <v>17780785071</v>
      </c>
      <c r="B3" s="6">
        <v>44687</v>
      </c>
      <c r="C3" s="6">
        <v>44690</v>
      </c>
      <c r="D3" s="4">
        <v>930</v>
      </c>
      <c r="E3" s="4" t="str">
        <f>VLOOKUP(A3,HOP!A:L,12,0)</f>
        <v>930.00</v>
      </c>
      <c r="F3" s="4" t="str">
        <f>VLOOKUP(A3,HOP!A:C,3,0)</f>
        <v>2503939</v>
      </c>
      <c r="G3" s="4">
        <f t="shared" ref="G3:G12" si="0">D3-E3</f>
        <v>0</v>
      </c>
      <c r="H3" s="4" t="str">
        <f t="shared" ref="H3:H12" si="1">$H$1&amp;F3</f>
        <v>，2503939</v>
      </c>
      <c r="I3" s="4" t="str">
        <f>VLOOKUP(A3,HOP!A:U,21,0)</f>
        <v>直连</v>
      </c>
    </row>
    <row r="4" s="4" customFormat="1" spans="1:9">
      <c r="A4" s="5">
        <v>17791116227</v>
      </c>
      <c r="B4" s="6">
        <v>44689</v>
      </c>
      <c r="C4" s="6">
        <v>44690</v>
      </c>
      <c r="D4" s="4">
        <v>73</v>
      </c>
      <c r="E4" s="4" t="str">
        <f>VLOOKUP(A4,HOP!A:L,12,0)</f>
        <v>73.00</v>
      </c>
      <c r="F4" s="4" t="str">
        <f>VLOOKUP(A4,HOP!A:C,3,0)</f>
        <v>2506800</v>
      </c>
      <c r="G4" s="4">
        <f t="shared" si="0"/>
        <v>0</v>
      </c>
      <c r="H4" s="4" t="str">
        <f t="shared" si="1"/>
        <v>，2506800</v>
      </c>
      <c r="I4" s="4" t="str">
        <f>VLOOKUP(A4,HOP!A:U,21,0)</f>
        <v>直连</v>
      </c>
    </row>
    <row r="5" s="4" customFormat="1" spans="1:9">
      <c r="A5" s="5">
        <v>17850470180</v>
      </c>
      <c r="B5" s="6">
        <v>44687</v>
      </c>
      <c r="C5" s="6">
        <v>44690</v>
      </c>
      <c r="D5" s="4">
        <v>252</v>
      </c>
      <c r="E5" s="4" t="str">
        <f>VLOOKUP(A5,HOP!A:L,12,0)</f>
        <v>252.00</v>
      </c>
      <c r="F5" s="4" t="str">
        <f>VLOOKUP(A5,HOP!A:C,3,0)</f>
        <v>2525813</v>
      </c>
      <c r="G5" s="4">
        <f t="shared" si="0"/>
        <v>0</v>
      </c>
      <c r="H5" s="4" t="str">
        <f t="shared" si="1"/>
        <v>，2525813</v>
      </c>
      <c r="I5" s="4" t="str">
        <f>VLOOKUP(A5,HOP!A:U,21,0)</f>
        <v>直连</v>
      </c>
    </row>
    <row r="6" s="4" customFormat="1" spans="1:9">
      <c r="A6" s="5">
        <v>17855071322</v>
      </c>
      <c r="B6" s="6">
        <v>44687</v>
      </c>
      <c r="C6" s="6">
        <v>44690</v>
      </c>
      <c r="D6" s="4">
        <v>388</v>
      </c>
      <c r="E6" s="4" t="str">
        <f>VLOOKUP(A6,HOP!A:L,12,0)</f>
        <v>388.00</v>
      </c>
      <c r="F6" s="4" t="str">
        <f>VLOOKUP(A6,HOP!A:C,3,0)</f>
        <v>2526744</v>
      </c>
      <c r="G6" s="4">
        <f t="shared" si="0"/>
        <v>0</v>
      </c>
      <c r="H6" s="4" t="str">
        <f t="shared" si="1"/>
        <v>，2526744</v>
      </c>
      <c r="I6" s="4" t="str">
        <f>VLOOKUP(A6,HOP!A:U,21,0)</f>
        <v>直连</v>
      </c>
    </row>
    <row r="7" s="4" customFormat="1" spans="1:9">
      <c r="A7" s="5">
        <v>17870807706</v>
      </c>
      <c r="B7" s="6">
        <v>44689</v>
      </c>
      <c r="C7" s="6">
        <v>44690</v>
      </c>
      <c r="D7" s="4">
        <v>198</v>
      </c>
      <c r="E7" s="4" t="str">
        <f>VLOOKUP(A7,HOP!A:L,12,0)</f>
        <v>198.00</v>
      </c>
      <c r="F7" s="4" t="str">
        <f>VLOOKUP(A7,HOP!A:C,3,0)</f>
        <v>2531060</v>
      </c>
      <c r="G7" s="4">
        <f t="shared" si="0"/>
        <v>0</v>
      </c>
      <c r="H7" s="4" t="str">
        <f t="shared" si="1"/>
        <v>，2531060</v>
      </c>
      <c r="I7" s="4" t="str">
        <f>VLOOKUP(A7,HOP!A:U,21,0)</f>
        <v>直连</v>
      </c>
    </row>
    <row r="8" s="4" customFormat="1" spans="1:9">
      <c r="A8" s="5">
        <v>17891357815</v>
      </c>
      <c r="B8" s="6">
        <v>44689</v>
      </c>
      <c r="C8" s="6">
        <v>44690</v>
      </c>
      <c r="D8" s="4">
        <v>37</v>
      </c>
      <c r="E8" s="4" t="str">
        <f>VLOOKUP(A8,HOP!A:L,12,0)</f>
        <v>37.00</v>
      </c>
      <c r="F8" s="4" t="str">
        <f>VLOOKUP(A8,HOP!A:C,3,0)</f>
        <v>2537295</v>
      </c>
      <c r="G8" s="4">
        <f t="shared" si="0"/>
        <v>0</v>
      </c>
      <c r="H8" s="4" t="str">
        <f t="shared" si="1"/>
        <v>，2537295</v>
      </c>
      <c r="I8" s="4" t="str">
        <f>VLOOKUP(A8,HOP!A:U,21,0)</f>
        <v>直连</v>
      </c>
    </row>
    <row r="9" s="4" customFormat="1" spans="1:9">
      <c r="A9" s="5">
        <v>17891891428</v>
      </c>
      <c r="B9" s="6">
        <v>44689</v>
      </c>
      <c r="C9" s="6">
        <v>44690</v>
      </c>
      <c r="D9" s="4">
        <v>128</v>
      </c>
      <c r="E9" s="4" t="str">
        <f>VLOOKUP(A9,HOP!A:L,12,0)</f>
        <v>128.00</v>
      </c>
      <c r="F9" s="4" t="str">
        <f>VLOOKUP(A9,HOP!A:C,3,0)</f>
        <v>2537534</v>
      </c>
      <c r="G9" s="4">
        <f t="shared" si="0"/>
        <v>0</v>
      </c>
      <c r="H9" s="4" t="str">
        <f t="shared" si="1"/>
        <v>，2537534</v>
      </c>
      <c r="I9" s="4" t="str">
        <f>VLOOKUP(A9,HOP!A:U,21,0)</f>
        <v>直连</v>
      </c>
    </row>
    <row r="10" s="4" customFormat="1" spans="1:9">
      <c r="A10" s="5">
        <v>17896256359</v>
      </c>
      <c r="B10" s="6">
        <v>44689</v>
      </c>
      <c r="C10" s="6">
        <v>44690</v>
      </c>
      <c r="D10" s="4">
        <v>81</v>
      </c>
      <c r="E10" s="4" t="str">
        <f>VLOOKUP(A10,HOP!A:L,12,0)</f>
        <v>81.00</v>
      </c>
      <c r="F10" s="4" t="str">
        <f>VLOOKUP(A10,HOP!A:C,3,0)</f>
        <v>2539306</v>
      </c>
      <c r="G10" s="4">
        <f t="shared" si="0"/>
        <v>0</v>
      </c>
      <c r="H10" s="4" t="str">
        <f t="shared" si="1"/>
        <v>，2539306</v>
      </c>
      <c r="I10" s="4" t="str">
        <f>VLOOKUP(A10,HOP!A:U,21,0)</f>
        <v>直连</v>
      </c>
    </row>
    <row r="11" s="4" customFormat="1" spans="1:9">
      <c r="A11" s="5">
        <v>17900856989</v>
      </c>
      <c r="B11" s="6">
        <v>44689</v>
      </c>
      <c r="C11" s="6">
        <v>44690</v>
      </c>
      <c r="D11" s="4">
        <v>53</v>
      </c>
      <c r="E11" s="4" t="str">
        <f>VLOOKUP(A11,HOP!A:L,12,0)</f>
        <v>53.00</v>
      </c>
      <c r="F11" s="4" t="str">
        <f>VLOOKUP(A11,HOP!A:C,3,0)</f>
        <v>2540767</v>
      </c>
      <c r="G11" s="4">
        <f t="shared" si="0"/>
        <v>0</v>
      </c>
      <c r="H11" s="4" t="str">
        <f t="shared" si="1"/>
        <v>，2540767</v>
      </c>
      <c r="I11" s="4" t="str">
        <f>VLOOKUP(A11,HOP!A:U,21,0)</f>
        <v>直连</v>
      </c>
    </row>
    <row r="12" s="4" customFormat="1" spans="1:9">
      <c r="A12" s="5">
        <v>17901813541</v>
      </c>
      <c r="B12" s="6">
        <v>44688</v>
      </c>
      <c r="C12" s="6">
        <v>44690</v>
      </c>
      <c r="D12" s="4">
        <v>166</v>
      </c>
      <c r="E12" s="4" t="str">
        <f>VLOOKUP(A12,HOP!A:L,12,0)</f>
        <v>166.00</v>
      </c>
      <c r="F12" s="4" t="str">
        <f>VLOOKUP(A12,HOP!A:C,3,0)</f>
        <v>2541268</v>
      </c>
      <c r="G12" s="4">
        <f t="shared" si="0"/>
        <v>0</v>
      </c>
      <c r="H12" s="4" t="str">
        <f t="shared" si="1"/>
        <v>，2541268</v>
      </c>
      <c r="I12" s="4" t="str">
        <f>VLOOKUP(A12,HOP!A:U,21,0)</f>
        <v>直连</v>
      </c>
    </row>
    <row r="14" spans="4:4">
      <c r="D14" s="4">
        <f>SUM(D2:D13)</f>
        <v>2489</v>
      </c>
    </row>
    <row r="19" spans="1:1">
      <c r="A19" s="4" t="s">
        <v>93</v>
      </c>
    </row>
    <row r="20" spans="1:1">
      <c r="A20" s="4" t="s">
        <v>94</v>
      </c>
    </row>
    <row r="21" spans="1:1">
      <c r="A21" s="4" t="s">
        <v>95</v>
      </c>
    </row>
  </sheetData>
  <autoFilter ref="A1:XFD1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F38" sqref="F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</row>
    <row r="2" s="1" customFormat="1" spans="1:21">
      <c r="A2" s="3">
        <v>17901813541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30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</row>
    <row r="3" s="1" customFormat="1" spans="1:21">
      <c r="A3" s="3">
        <v>17900856989</v>
      </c>
      <c r="B3" s="1" t="s">
        <v>114</v>
      </c>
      <c r="C3" s="1" t="s">
        <v>130</v>
      </c>
      <c r="D3" s="1" t="s">
        <v>131</v>
      </c>
      <c r="E3" s="1" t="s">
        <v>132</v>
      </c>
      <c r="F3" s="1" t="s">
        <v>133</v>
      </c>
      <c r="G3" s="1" t="s">
        <v>118</v>
      </c>
      <c r="H3" s="1" t="s">
        <v>119</v>
      </c>
      <c r="I3" s="1" t="s">
        <v>134</v>
      </c>
      <c r="J3" s="1" t="s">
        <v>30</v>
      </c>
      <c r="K3" s="1" t="s">
        <v>135</v>
      </c>
      <c r="L3" s="1" t="s">
        <v>135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136</v>
      </c>
      <c r="S3" s="1" t="s">
        <v>127</v>
      </c>
      <c r="T3" s="1" t="s">
        <v>128</v>
      </c>
      <c r="U3" s="1" t="s">
        <v>129</v>
      </c>
    </row>
    <row r="4" s="1" customFormat="1" spans="1:21">
      <c r="A4" s="3">
        <v>17896256359</v>
      </c>
      <c r="B4" s="1" t="s">
        <v>137</v>
      </c>
      <c r="C4" s="1" t="s">
        <v>138</v>
      </c>
      <c r="D4" s="1" t="s">
        <v>139</v>
      </c>
      <c r="E4" s="1" t="s">
        <v>140</v>
      </c>
      <c r="F4" s="1" t="s">
        <v>133</v>
      </c>
      <c r="G4" s="1" t="s">
        <v>118</v>
      </c>
      <c r="H4" s="1" t="s">
        <v>119</v>
      </c>
      <c r="I4" s="1" t="s">
        <v>141</v>
      </c>
      <c r="J4" s="1" t="s">
        <v>30</v>
      </c>
      <c r="K4" s="1" t="s">
        <v>142</v>
      </c>
      <c r="L4" s="1" t="s">
        <v>142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143</v>
      </c>
      <c r="S4" s="1" t="s">
        <v>127</v>
      </c>
      <c r="T4" s="1" t="s">
        <v>128</v>
      </c>
      <c r="U4" s="1" t="s">
        <v>129</v>
      </c>
    </row>
    <row r="5" s="1" customFormat="1" spans="1:21">
      <c r="A5" s="3">
        <v>17891891428</v>
      </c>
      <c r="B5" s="1" t="s">
        <v>144</v>
      </c>
      <c r="C5" s="1" t="s">
        <v>145</v>
      </c>
      <c r="D5" s="1" t="s">
        <v>146</v>
      </c>
      <c r="E5" s="1" t="s">
        <v>147</v>
      </c>
      <c r="F5" s="1" t="s">
        <v>133</v>
      </c>
      <c r="G5" s="1" t="s">
        <v>118</v>
      </c>
      <c r="H5" s="1" t="s">
        <v>119</v>
      </c>
      <c r="I5" s="1" t="s">
        <v>148</v>
      </c>
      <c r="J5" s="1" t="s">
        <v>30</v>
      </c>
      <c r="K5" s="1" t="s">
        <v>149</v>
      </c>
      <c r="L5" s="1" t="s">
        <v>149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150</v>
      </c>
      <c r="S5" s="1" t="s">
        <v>127</v>
      </c>
      <c r="T5" s="1" t="s">
        <v>128</v>
      </c>
      <c r="U5" s="1" t="s">
        <v>129</v>
      </c>
    </row>
    <row r="6" s="1" customFormat="1" spans="1:21">
      <c r="A6" s="3">
        <v>17891357815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133</v>
      </c>
      <c r="G6" s="1" t="s">
        <v>118</v>
      </c>
      <c r="H6" s="1" t="s">
        <v>119</v>
      </c>
      <c r="I6" s="1" t="s">
        <v>155</v>
      </c>
      <c r="J6" s="1" t="s">
        <v>30</v>
      </c>
      <c r="K6" s="1" t="s">
        <v>156</v>
      </c>
      <c r="L6" s="1" t="s">
        <v>156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157</v>
      </c>
      <c r="S6" s="1" t="s">
        <v>127</v>
      </c>
      <c r="T6" s="1" t="s">
        <v>128</v>
      </c>
      <c r="U6" s="1" t="s">
        <v>129</v>
      </c>
    </row>
    <row r="7" s="1" customFormat="1" spans="1:21">
      <c r="A7" s="3">
        <v>17870807706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133</v>
      </c>
      <c r="G7" s="1" t="s">
        <v>118</v>
      </c>
      <c r="H7" s="1" t="s">
        <v>119</v>
      </c>
      <c r="I7" s="1" t="s">
        <v>162</v>
      </c>
      <c r="J7" s="1" t="s">
        <v>30</v>
      </c>
      <c r="K7" s="1" t="s">
        <v>163</v>
      </c>
      <c r="L7" s="1" t="s">
        <v>163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164</v>
      </c>
      <c r="S7" s="1" t="s">
        <v>127</v>
      </c>
      <c r="T7" s="1" t="s">
        <v>128</v>
      </c>
      <c r="U7" s="1" t="s">
        <v>129</v>
      </c>
    </row>
    <row r="8" s="1" customFormat="1" spans="1:21">
      <c r="A8" s="3">
        <v>17855071322</v>
      </c>
      <c r="B8" s="1" t="s">
        <v>165</v>
      </c>
      <c r="C8" s="1" t="s">
        <v>166</v>
      </c>
      <c r="D8" s="1" t="s">
        <v>167</v>
      </c>
      <c r="E8" s="1" t="s">
        <v>168</v>
      </c>
      <c r="F8" s="1" t="s">
        <v>137</v>
      </c>
      <c r="G8" s="1" t="s">
        <v>118</v>
      </c>
      <c r="H8" s="1" t="s">
        <v>119</v>
      </c>
      <c r="I8" s="1" t="s">
        <v>169</v>
      </c>
      <c r="J8" s="1" t="s">
        <v>30</v>
      </c>
      <c r="K8" s="1" t="s">
        <v>170</v>
      </c>
      <c r="L8" s="1" t="s">
        <v>170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171</v>
      </c>
      <c r="S8" s="1" t="s">
        <v>127</v>
      </c>
      <c r="T8" s="1" t="s">
        <v>128</v>
      </c>
      <c r="U8" s="1" t="s">
        <v>129</v>
      </c>
    </row>
    <row r="9" s="1" customFormat="1" spans="1:21">
      <c r="A9" s="3">
        <v>17850470180</v>
      </c>
      <c r="B9" s="1" t="s">
        <v>172</v>
      </c>
      <c r="C9" s="1" t="s">
        <v>173</v>
      </c>
      <c r="D9" s="1" t="s">
        <v>174</v>
      </c>
      <c r="E9" s="1" t="s">
        <v>175</v>
      </c>
      <c r="F9" s="1" t="s">
        <v>137</v>
      </c>
      <c r="G9" s="1" t="s">
        <v>118</v>
      </c>
      <c r="H9" s="1" t="s">
        <v>119</v>
      </c>
      <c r="I9" s="1" t="s">
        <v>176</v>
      </c>
      <c r="J9" s="1" t="s">
        <v>30</v>
      </c>
      <c r="K9" s="1" t="s">
        <v>177</v>
      </c>
      <c r="L9" s="1" t="s">
        <v>177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178</v>
      </c>
      <c r="S9" s="1" t="s">
        <v>127</v>
      </c>
      <c r="T9" s="1" t="s">
        <v>128</v>
      </c>
      <c r="U9" s="1" t="s">
        <v>129</v>
      </c>
    </row>
    <row r="10" s="1" customFormat="1" spans="1:21">
      <c r="A10" s="3">
        <v>17791116227</v>
      </c>
      <c r="B10" s="1" t="s">
        <v>179</v>
      </c>
      <c r="C10" s="1" t="s">
        <v>180</v>
      </c>
      <c r="D10" s="1" t="s">
        <v>181</v>
      </c>
      <c r="E10" s="1" t="s">
        <v>182</v>
      </c>
      <c r="F10" s="1" t="s">
        <v>133</v>
      </c>
      <c r="G10" s="1" t="s">
        <v>118</v>
      </c>
      <c r="H10" s="1" t="s">
        <v>119</v>
      </c>
      <c r="I10" s="1" t="s">
        <v>183</v>
      </c>
      <c r="J10" s="1" t="s">
        <v>30</v>
      </c>
      <c r="K10" s="1" t="s">
        <v>184</v>
      </c>
      <c r="L10" s="1" t="s">
        <v>184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185</v>
      </c>
      <c r="S10" s="1" t="s">
        <v>127</v>
      </c>
      <c r="T10" s="1" t="s">
        <v>128</v>
      </c>
      <c r="U10" s="1" t="s">
        <v>129</v>
      </c>
    </row>
    <row r="11" s="1" customFormat="1" spans="1:21">
      <c r="A11" s="3">
        <v>17780785071</v>
      </c>
      <c r="B11" s="1" t="s">
        <v>186</v>
      </c>
      <c r="C11" s="1" t="s">
        <v>187</v>
      </c>
      <c r="D11" s="1" t="s">
        <v>188</v>
      </c>
      <c r="E11" s="1" t="s">
        <v>189</v>
      </c>
      <c r="F11" s="1" t="s">
        <v>137</v>
      </c>
      <c r="G11" s="1" t="s">
        <v>118</v>
      </c>
      <c r="H11" s="1" t="s">
        <v>119</v>
      </c>
      <c r="I11" s="1" t="s">
        <v>190</v>
      </c>
      <c r="J11" s="1" t="s">
        <v>30</v>
      </c>
      <c r="K11" s="1" t="s">
        <v>191</v>
      </c>
      <c r="L11" s="1" t="s">
        <v>191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192</v>
      </c>
      <c r="S11" s="1" t="s">
        <v>127</v>
      </c>
      <c r="T11" s="1" t="s">
        <v>128</v>
      </c>
      <c r="U11" s="1" t="s">
        <v>129</v>
      </c>
    </row>
    <row r="12" s="1" customFormat="1" spans="1:21">
      <c r="A12" s="3">
        <v>17557796241</v>
      </c>
      <c r="B12" s="1" t="s">
        <v>193</v>
      </c>
      <c r="C12" s="1" t="s">
        <v>194</v>
      </c>
      <c r="D12" s="1" t="s">
        <v>195</v>
      </c>
      <c r="E12" s="1" t="s">
        <v>196</v>
      </c>
      <c r="F12" s="1" t="s">
        <v>137</v>
      </c>
      <c r="G12" s="1" t="s">
        <v>118</v>
      </c>
      <c r="H12" s="1" t="s">
        <v>119</v>
      </c>
      <c r="I12" s="1" t="s">
        <v>197</v>
      </c>
      <c r="J12" s="1" t="s">
        <v>30</v>
      </c>
      <c r="K12" s="1" t="s">
        <v>198</v>
      </c>
      <c r="L12" s="1" t="s">
        <v>198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199</v>
      </c>
      <c r="S12" s="1" t="s">
        <v>127</v>
      </c>
      <c r="T12" s="1" t="s">
        <v>128</v>
      </c>
      <c r="U12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2022-05-12T01:40:09Z</dcterms:created>
  <dcterms:modified xsi:type="dcterms:W3CDTF">2022-05-12T01:45:28Z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4386FFE40DE644C49A42032FFF63535C</vt:lpwstr>
  </property>
  <property fmtid="{D5CDD505-2E9C-101B-9397-08002B2CF9AE}" pid="3" name="KSOProductBuildVer">
    <vt:lpwstr>2052-11.1.0.11636</vt:lpwstr>
  </property>
</Properties>
</file>