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</definedName>
  </definedNames>
  <calcPr calcId="144525"/>
</workbook>
</file>

<file path=xl/sharedStrings.xml><?xml version="1.0" encoding="utf-8"?>
<sst xmlns="http://schemas.openxmlformats.org/spreadsheetml/2006/main" count="979" uniqueCount="290">
  <si>
    <t>去哪儿网酒店预付对账单</t>
  </si>
  <si>
    <t>供应商名称：</t>
  </si>
  <si>
    <t>汇趣住</t>
  </si>
  <si>
    <t>结算周期：</t>
  </si>
  <si>
    <t>2022-05-12至2022-05-13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</si>
  <si>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</si>
  <si>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</si>
  <si>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</si>
  <si>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</si>
  <si>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</si>
  <si>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</si>
  <si>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</si>
  <si>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</si>
  <si>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</si>
  <si>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</si>
  <si>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</si>
  <si>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</si>
  <si>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</si>
  <si>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</si>
  <si>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</si>
  <si>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¥4,766.00</t>
  </si>
  <si>
    <t>¥193.00</t>
  </si>
  <si>
    <t>¥608.00</t>
  </si>
  <si>
    <t>¥3,965.00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</si>
  <si>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</si>
  <si>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</si>
  <si>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</si>
  <si>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</si>
  <si>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</si>
  <si>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</si>
  <si>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</si>
  <si>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</si>
  <si>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</si>
  <si>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</si>
  <si>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</si>
  <si>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</si>
  <si>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</si>
  <si>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</si>
  <si>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</si>
  <si>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</si>
  <si>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</si>
  <si>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</si>
  <si>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</si>
  <si>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</si>
  <si>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</si>
  <si>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</si>
  <si>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</si>
  <si>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</si>
  <si>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</si>
  <si>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</si>
  <si>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</si>
  <si>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</si>
  <si>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</si>
  <si>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</si>
  <si>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</si>
  <si>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</si>
  <si>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</si>
  <si>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</si>
  <si>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</si>
  <si>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</si>
  <si>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</si>
  <si>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</si>
  <si>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</si>
  <si>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</si>
  <si>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</si>
  <si>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</si>
  <si>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</si>
  <si>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</si>
  <si>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</si>
  <si>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</si>
  <si>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</si>
  <si>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102992314702</t>
  </si>
  <si>
    <t>酒店预付</t>
  </si>
  <si>
    <t>否</t>
  </si>
  <si>
    <t>普通</t>
  </si>
  <si>
    <t>384664446</t>
  </si>
  <si>
    <t>安宁彩虹公寓</t>
  </si>
  <si>
    <t>1639468</t>
  </si>
  <si>
    <t>王贵平</t>
  </si>
  <si>
    <t>2022-05-09</t>
  </si>
  <si>
    <t>2022-05-12</t>
  </si>
  <si>
    <t>2022-05-13</t>
  </si>
  <si>
    <t>¥64.00</t>
  </si>
  <si>
    <t>¥9.00</t>
  </si>
  <si>
    <t>¥55.00</t>
  </si>
  <si>
    <t>舒适双床间</t>
  </si>
  <si>
    <t>WEBSITE</t>
  </si>
  <si>
    <t>102993057081</t>
  </si>
  <si>
    <t>315412822</t>
  </si>
  <si>
    <t>杭州佳曼商务酒店</t>
  </si>
  <si>
    <t>徐新</t>
  </si>
  <si>
    <t>2022-05-10</t>
  </si>
  <si>
    <t>¥399.00</t>
  </si>
  <si>
    <t>¥54.00</t>
  </si>
  <si>
    <t>¥345.00</t>
  </si>
  <si>
    <t>标准间</t>
  </si>
  <si>
    <t>102993176987</t>
  </si>
  <si>
    <t>384553305</t>
  </si>
  <si>
    <t>衢州竹苑精品酒店</t>
  </si>
  <si>
    <t>张强</t>
  </si>
  <si>
    <t>¥366.00</t>
  </si>
  <si>
    <t>¥48.00</t>
  </si>
  <si>
    <t>¥318.00</t>
  </si>
  <si>
    <t>普通单人房</t>
  </si>
  <si>
    <t>102993282621</t>
  </si>
  <si>
    <t>436005745</t>
  </si>
  <si>
    <t>福华时光酒店(佛山前进会展中心店)</t>
  </si>
  <si>
    <t>邱君儿</t>
  </si>
  <si>
    <t>¥155.00</t>
  </si>
  <si>
    <t>¥21.00</t>
  </si>
  <si>
    <t>¥134.00</t>
  </si>
  <si>
    <t>破茧</t>
  </si>
  <si>
    <t>102993291271</t>
  </si>
  <si>
    <t>316579066</t>
  </si>
  <si>
    <t>慈溪佳宾酒店</t>
  </si>
  <si>
    <t>武许</t>
  </si>
  <si>
    <t>¥435.00</t>
  </si>
  <si>
    <t>¥57.00</t>
  </si>
  <si>
    <t>¥378.00</t>
  </si>
  <si>
    <t>优选大床房</t>
  </si>
  <si>
    <t>102993371343</t>
  </si>
  <si>
    <t>313769974</t>
  </si>
  <si>
    <t>青岛枫叶电竞酒店</t>
  </si>
  <si>
    <t>廖颖达</t>
  </si>
  <si>
    <t>2022-05-11</t>
  </si>
  <si>
    <t>¥386.00</t>
  </si>
  <si>
    <t>2022-05-11 19:38:50</t>
  </si>
  <si>
    <t>¥26.00</t>
  </si>
  <si>
    <t>¥167.00</t>
  </si>
  <si>
    <t>豪华电竞双床房[RTX2070s+144Hz显示器+罗技鼠标]</t>
  </si>
  <si>
    <t>102993787959</t>
  </si>
  <si>
    <t>313401910</t>
  </si>
  <si>
    <t>重庆泉外楼酒店</t>
  </si>
  <si>
    <t>吕俊超</t>
  </si>
  <si>
    <t>¥402.00</t>
  </si>
  <si>
    <t>¥348.00</t>
  </si>
  <si>
    <t>高级大床房</t>
  </si>
  <si>
    <t>102994288497</t>
  </si>
  <si>
    <t>321714211</t>
  </si>
  <si>
    <t>山南好运宾馆</t>
  </si>
  <si>
    <t>侯跃龙</t>
  </si>
  <si>
    <t>¥173.00</t>
  </si>
  <si>
    <t>¥23.00</t>
  </si>
  <si>
    <t>¥150.00</t>
  </si>
  <si>
    <t>精品标间</t>
  </si>
  <si>
    <t>102994428480</t>
  </si>
  <si>
    <t>436004314</t>
  </si>
  <si>
    <t>途佳小栈精品公寓(佛山佰德广场店)</t>
  </si>
  <si>
    <t>王萍</t>
  </si>
  <si>
    <t>¥46.00</t>
  </si>
  <si>
    <t>¥302.00</t>
  </si>
  <si>
    <t>阳光一室大床房A</t>
  </si>
  <si>
    <t>102993101374</t>
  </si>
  <si>
    <t>322588564</t>
  </si>
  <si>
    <t>北京首都机场精选酒店(T3航站楼店)</t>
  </si>
  <si>
    <t>潘立东</t>
  </si>
  <si>
    <t>¥214.00</t>
  </si>
  <si>
    <t>¥28.00</t>
  </si>
  <si>
    <t>¥186.00</t>
  </si>
  <si>
    <t>特惠大床房</t>
  </si>
  <si>
    <t>102993569225</t>
  </si>
  <si>
    <t>313398913</t>
  </si>
  <si>
    <t>长沙醒山纪露台酒店</t>
  </si>
  <si>
    <t>方仁玉</t>
  </si>
  <si>
    <t>¥379.00</t>
  </si>
  <si>
    <t>¥50.00</t>
  </si>
  <si>
    <t>¥329.00</t>
  </si>
  <si>
    <t>卡斯贝克大床房</t>
  </si>
  <si>
    <t>102993532799</t>
  </si>
  <si>
    <t>348256676</t>
  </si>
  <si>
    <t>西园园林酒店(成都国色天香店)</t>
  </si>
  <si>
    <t>赵敬博|段晓雯</t>
  </si>
  <si>
    <t>¥696.00</t>
  </si>
  <si>
    <t>¥92.00</t>
  </si>
  <si>
    <t>¥604.00</t>
  </si>
  <si>
    <t>清幽双床间</t>
  </si>
  <si>
    <t>102993919484</t>
  </si>
  <si>
    <t>381793374</t>
  </si>
  <si>
    <t>莆田海天快捷宾馆</t>
  </si>
  <si>
    <t>续龙泉</t>
  </si>
  <si>
    <t>¥357.00</t>
  </si>
  <si>
    <t>¥309.00</t>
  </si>
  <si>
    <t>大床房</t>
  </si>
  <si>
    <t>102994239693</t>
  </si>
  <si>
    <t>384583002</t>
  </si>
  <si>
    <t>政和天福商务酒店</t>
  </si>
  <si>
    <t>魏国聪</t>
  </si>
  <si>
    <t>¥286.00</t>
  </si>
  <si>
    <t>¥38.00</t>
  </si>
  <si>
    <t>¥248.00</t>
  </si>
  <si>
    <t>商务大床房</t>
  </si>
  <si>
    <t>102994846783</t>
  </si>
  <si>
    <t>367425693</t>
  </si>
  <si>
    <t>7天酒店(阆中古城中心店)</t>
  </si>
  <si>
    <t>王伟</t>
  </si>
  <si>
    <t>¥106.00</t>
  </si>
  <si>
    <t>¥14.00</t>
  </si>
  <si>
    <t>自主大床房</t>
  </si>
  <si>
    <t>合计</t>
  </si>
  <si>
    <t/>
  </si>
  <si>
    <t>¥4,573.00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</si>
  <si>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</si>
  <si>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</si>
  <si>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</si>
  <si>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</si>
  <si>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</si>
  <si>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</si>
  <si>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</si>
  <si>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</si>
  <si>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</si>
  <si>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A220514100546481</t>
  </si>
  <si>
    <r>
      <t>总计：</t>
    </r>
    <r>
      <rPr>
        <sz val="10"/>
        <rFont val="Arial"/>
        <charset val="134"/>
      </rPr>
      <t>3965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</si>
  <si>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</si>
  <si>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</si>
  <si>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</si>
  <si>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</si>
  <si>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</si>
  <si>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</si>
  <si>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</si>
  <si>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</si>
  <si>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</si>
  <si>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</si>
  <si>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</si>
  <si>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</si>
  <si>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</si>
  <si>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</si>
  <si>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</si>
  <si>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</si>
  <si>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</si>
  <si>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2546991</t>
  </si>
  <si>
    <t>--</t>
  </si>
  <si>
    <t>92.00</t>
  </si>
  <si>
    <t>RMB</t>
  </si>
  <si>
    <t>0</t>
  </si>
  <si>
    <t>0.00</t>
  </si>
  <si>
    <t>汇趣住国内直连</t>
  </si>
  <si>
    <t>01.011247</t>
  </si>
  <si>
    <t>2022-05-11 17:00:04</t>
  </si>
  <si>
    <t>直连</t>
  </si>
  <si>
    <t>2546888</t>
  </si>
  <si>
    <t>天福商务酒店</t>
  </si>
  <si>
    <t>248.00</t>
  </si>
  <si>
    <t>2022-05-11 15:59:07</t>
  </si>
  <si>
    <t>2546775</t>
  </si>
  <si>
    <t>乃东好运宾馆</t>
  </si>
  <si>
    <t>150.00</t>
  </si>
  <si>
    <t>2022-05-11 14:38:53</t>
  </si>
  <si>
    <t>2546555</t>
  </si>
  <si>
    <t>佛山途佳小栈精品公寓</t>
  </si>
  <si>
    <t>302.00</t>
  </si>
  <si>
    <t>2022-05-11 12:08:41</t>
  </si>
  <si>
    <t>2545795</t>
  </si>
  <si>
    <t>佳宾酒店</t>
  </si>
  <si>
    <t>378.00</t>
  </si>
  <si>
    <t>2022-05-10 19:00:40</t>
  </si>
  <si>
    <t>2545781</t>
  </si>
  <si>
    <t>329.00</t>
  </si>
  <si>
    <t>2022-05-10 18:56:07</t>
  </si>
  <si>
    <t>2545690</t>
  </si>
  <si>
    <t>348.00</t>
  </si>
  <si>
    <t>2022-05-10 18:33:46</t>
  </si>
  <si>
    <t>2545659</t>
  </si>
  <si>
    <t>北京首都机场华航酒店式公寓</t>
  </si>
  <si>
    <t>186.00</t>
  </si>
  <si>
    <t>2022-05-10 18:13:11</t>
  </si>
  <si>
    <t>2545491</t>
  </si>
  <si>
    <t>345.00</t>
  </si>
  <si>
    <t>2022-05-10 16:47:14</t>
  </si>
  <si>
    <t>2545478</t>
  </si>
  <si>
    <t>309.00</t>
  </si>
  <si>
    <t>2022-05-10 16:36:24</t>
  </si>
  <si>
    <t>2545336</t>
  </si>
  <si>
    <t>334.00</t>
  </si>
  <si>
    <t>167.00</t>
  </si>
  <si>
    <t>-167</t>
  </si>
  <si>
    <t>2022-05-10 14:55:57</t>
  </si>
  <si>
    <t>2545259</t>
  </si>
  <si>
    <t>佛山福华酒店龙江店</t>
  </si>
  <si>
    <t>134.00</t>
  </si>
  <si>
    <t>2022-05-10 13:36:42</t>
  </si>
  <si>
    <t>2545204</t>
  </si>
  <si>
    <t>赵敬博,段晓雯</t>
  </si>
  <si>
    <t>604.00</t>
  </si>
  <si>
    <t>2022-05-10 13:03:19</t>
  </si>
  <si>
    <t>2544963</t>
  </si>
  <si>
    <t>318.00</t>
  </si>
  <si>
    <t>2022-05-10 10:04:01</t>
  </si>
  <si>
    <t>2543739</t>
  </si>
  <si>
    <t>55.00</t>
  </si>
  <si>
    <t>2022-05-09 13:32:54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</si>
</sst>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35" fillId="28" borderId="17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3</v>
      </c>
      <c r="N4" s="7" t="s">
        <v>91</v>
      </c>
      <c r="O4" s="7" t="s">
        <v>91</v>
      </c>
      <c r="P4" s="7" t="s">
        <v>81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80</v>
      </c>
      <c r="P5" s="7" t="s">
        <v>81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3</v>
      </c>
      <c r="N6" s="7" t="s">
        <v>91</v>
      </c>
      <c r="O6" s="7" t="s">
        <v>91</v>
      </c>
      <c r="P6" s="7" t="s">
        <v>81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2</v>
      </c>
      <c r="N7" s="7" t="s">
        <v>91</v>
      </c>
      <c r="O7" s="7" t="s">
        <v>124</v>
      </c>
      <c r="P7" s="7" t="s">
        <v>81</v>
      </c>
      <c r="Q7" s="7"/>
      <c r="R7" s="11" t="s">
        <v>125</v>
      </c>
      <c r="S7" s="12" t="s">
        <v>21</v>
      </c>
      <c r="T7" s="7" t="s">
        <v>126</v>
      </c>
      <c r="U7" s="11" t="s">
        <v>19</v>
      </c>
      <c r="V7" s="11" t="s">
        <v>21</v>
      </c>
      <c r="W7" s="12" t="s">
        <v>127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2</v>
      </c>
      <c r="N8" s="7" t="s">
        <v>91</v>
      </c>
      <c r="O8" s="7" t="s">
        <v>124</v>
      </c>
      <c r="P8" s="7" t="s">
        <v>81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93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124</v>
      </c>
      <c r="O9" s="7" t="s">
        <v>80</v>
      </c>
      <c r="P9" s="7" t="s">
        <v>81</v>
      </c>
      <c r="Q9" s="7"/>
      <c r="R9" s="11" t="s">
        <v>141</v>
      </c>
      <c r="S9" s="12" t="s">
        <v>19</v>
      </c>
      <c r="T9" s="7"/>
      <c r="U9" s="11" t="s">
        <v>19</v>
      </c>
      <c r="V9" s="11" t="s">
        <v>141</v>
      </c>
      <c r="W9" s="12" t="s">
        <v>142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2</v>
      </c>
      <c r="N10" s="7" t="s">
        <v>124</v>
      </c>
      <c r="O10" s="7" t="s">
        <v>124</v>
      </c>
      <c r="P10" s="7" t="s">
        <v>81</v>
      </c>
      <c r="Q10" s="7"/>
      <c r="R10" s="11" t="s">
        <v>135</v>
      </c>
      <c r="S10" s="12" t="s">
        <v>19</v>
      </c>
      <c r="T10" s="7"/>
      <c r="U10" s="11" t="s">
        <v>19</v>
      </c>
      <c r="V10" s="11" t="s">
        <v>135</v>
      </c>
      <c r="W10" s="12" t="s">
        <v>149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91</v>
      </c>
      <c r="O11" s="7" t="s">
        <v>80</v>
      </c>
      <c r="P11" s="7" t="s">
        <v>81</v>
      </c>
      <c r="Q11" s="7"/>
      <c r="R11" s="11" t="s">
        <v>156</v>
      </c>
      <c r="S11" s="12" t="s">
        <v>19</v>
      </c>
      <c r="T11" s="7"/>
      <c r="U11" s="11" t="s">
        <v>19</v>
      </c>
      <c r="V11" s="11" t="s">
        <v>156</v>
      </c>
      <c r="W11" s="12" t="s">
        <v>157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91</v>
      </c>
      <c r="O12" s="7" t="s">
        <v>80</v>
      </c>
      <c r="P12" s="7" t="s">
        <v>81</v>
      </c>
      <c r="Q12" s="7"/>
      <c r="R12" s="11" t="s">
        <v>164</v>
      </c>
      <c r="S12" s="12" t="s">
        <v>19</v>
      </c>
      <c r="T12" s="7"/>
      <c r="U12" s="11" t="s">
        <v>19</v>
      </c>
      <c r="V12" s="11" t="s">
        <v>164</v>
      </c>
      <c r="W12" s="12" t="s">
        <v>165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2</v>
      </c>
      <c r="M13" s="7">
        <v>2</v>
      </c>
      <c r="N13" s="7" t="s">
        <v>91</v>
      </c>
      <c r="O13" s="7" t="s">
        <v>124</v>
      </c>
      <c r="P13" s="7" t="s">
        <v>81</v>
      </c>
      <c r="Q13" s="7"/>
      <c r="R13" s="11" t="s">
        <v>172</v>
      </c>
      <c r="S13" s="12" t="s">
        <v>19</v>
      </c>
      <c r="T13" s="7"/>
      <c r="U13" s="11" t="s">
        <v>19</v>
      </c>
      <c r="V13" s="11" t="s">
        <v>172</v>
      </c>
      <c r="W13" s="12" t="s">
        <v>173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3</v>
      </c>
      <c r="N14" s="7" t="s">
        <v>91</v>
      </c>
      <c r="O14" s="7" t="s">
        <v>91</v>
      </c>
      <c r="P14" s="7" t="s">
        <v>81</v>
      </c>
      <c r="Q14" s="7"/>
      <c r="R14" s="11" t="s">
        <v>180</v>
      </c>
      <c r="S14" s="12" t="s">
        <v>19</v>
      </c>
      <c r="T14" s="7"/>
      <c r="U14" s="11" t="s">
        <v>19</v>
      </c>
      <c r="V14" s="11" t="s">
        <v>180</v>
      </c>
      <c r="W14" s="12" t="s">
        <v>101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2</v>
      </c>
      <c r="N15" s="7" t="s">
        <v>124</v>
      </c>
      <c r="O15" s="7" t="s">
        <v>124</v>
      </c>
      <c r="P15" s="7" t="s">
        <v>81</v>
      </c>
      <c r="Q15" s="7"/>
      <c r="R15" s="11" t="s">
        <v>187</v>
      </c>
      <c r="S15" s="12" t="s">
        <v>19</v>
      </c>
      <c r="T15" s="7"/>
      <c r="U15" s="11" t="s">
        <v>19</v>
      </c>
      <c r="V15" s="11" t="s">
        <v>187</v>
      </c>
      <c r="W15" s="12" t="s">
        <v>188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124</v>
      </c>
      <c r="O16" s="7" t="s">
        <v>80</v>
      </c>
      <c r="P16" s="7" t="s">
        <v>81</v>
      </c>
      <c r="Q16" s="7"/>
      <c r="R16" s="11" t="s">
        <v>195</v>
      </c>
      <c r="S16" s="12" t="s">
        <v>19</v>
      </c>
      <c r="T16" s="7"/>
      <c r="U16" s="11" t="s">
        <v>19</v>
      </c>
      <c r="V16" s="11" t="s">
        <v>195</v>
      </c>
      <c r="W16" s="12" t="s">
        <v>196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173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customHeight="1" spans="1:32">
      <c r="A17" s="10" t="s">
        <v>198</v>
      </c>
      <c r="B17" s="10"/>
      <c r="C17" s="10" t="s">
        <v>199</v>
      </c>
      <c r="D17" s="10"/>
      <c r="E17" s="10"/>
      <c r="F17" s="10"/>
      <c r="G17" s="10" t="s">
        <v>199</v>
      </c>
      <c r="H17" s="10" t="s">
        <v>199</v>
      </c>
      <c r="I17" s="10" t="s">
        <v>199</v>
      </c>
      <c r="J17" s="10" t="s">
        <v>199</v>
      </c>
      <c r="K17" s="10" t="s">
        <v>199</v>
      </c>
      <c r="L17" s="10" t="s">
        <v>199</v>
      </c>
      <c r="M17" s="10" t="s">
        <v>199</v>
      </c>
      <c r="N17" s="10" t="s">
        <v>199</v>
      </c>
      <c r="O17" s="10" t="s">
        <v>199</v>
      </c>
      <c r="P17" s="10" t="s">
        <v>199</v>
      </c>
      <c r="Q17" s="10"/>
      <c r="R17" s="13" t="s">
        <v>20</v>
      </c>
      <c r="S17" s="13" t="s">
        <v>21</v>
      </c>
      <c r="T17" s="10" t="s">
        <v>199</v>
      </c>
      <c r="U17" s="13"/>
      <c r="V17" s="13" t="s">
        <v>200</v>
      </c>
      <c r="W17" s="13" t="s">
        <v>22</v>
      </c>
      <c r="X17" s="13"/>
      <c r="Y17" s="13"/>
      <c r="Z17" s="13"/>
      <c r="AA17" s="10"/>
      <c r="AB17" s="13"/>
      <c r="AC17" s="10"/>
      <c r="AD17" s="10" t="s">
        <v>199</v>
      </c>
      <c r="AE17" s="10"/>
      <c r="AF1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201</v>
      </c>
      <c r="B1" s="4" t="s">
        <v>202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203</v>
      </c>
      <c r="H1" s="4" t="s">
        <v>204</v>
      </c>
      <c r="I1" s="4" t="s">
        <v>13</v>
      </c>
      <c r="J1" s="4" t="s">
        <v>17</v>
      </c>
      <c r="K1" s="4" t="s">
        <v>18</v>
      </c>
      <c r="L1" s="9" t="s">
        <v>205</v>
      </c>
      <c r="M1" s="4" t="s">
        <v>206</v>
      </c>
      <c r="N1" s="4" t="s">
        <v>207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208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2" sqref="A22:A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209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55</v>
      </c>
      <c r="E2" t="str">
        <f>VLOOKUP(A2,HOP!A:L,12,0)</f>
        <v>55.00</v>
      </c>
      <c r="F2" t="str">
        <f>VLOOKUP(A2,HOP!A:C,3,0)</f>
        <v>2543739</v>
      </c>
      <c r="G2">
        <f>D2-E2</f>
        <v>0</v>
      </c>
      <c r="H2" t="str">
        <f>$H$1&amp;F2</f>
        <v>，2543739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345</v>
      </c>
      <c r="E3" t="str">
        <f>VLOOKUP(A3,HOP!A:L,12,0)</f>
        <v>345.00</v>
      </c>
      <c r="F3" t="str">
        <f>VLOOKUP(A3,HOP!A:C,3,0)</f>
        <v>2545491</v>
      </c>
      <c r="G3">
        <f t="shared" ref="G3:G16" si="0">D3-E3</f>
        <v>0</v>
      </c>
      <c r="H3" t="str">
        <f t="shared" ref="H3:H16" si="1">$H$1&amp;F3</f>
        <v>，2545491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81</v>
      </c>
      <c r="D4" s="3">
        <v>318</v>
      </c>
      <c r="E4" t="str">
        <f>VLOOKUP(A4,HOP!A:L,12,0)</f>
        <v>318.00</v>
      </c>
      <c r="F4" t="str">
        <f>VLOOKUP(A4,HOP!A:C,3,0)</f>
        <v>2544963</v>
      </c>
      <c r="G4">
        <f t="shared" si="0"/>
        <v>0</v>
      </c>
      <c r="H4" t="str">
        <f t="shared" si="1"/>
        <v>，2544963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80</v>
      </c>
      <c r="C5" s="7" t="s">
        <v>81</v>
      </c>
      <c r="D5" s="3">
        <v>134</v>
      </c>
      <c r="E5" t="str">
        <f>VLOOKUP(A5,HOP!A:L,12,0)</f>
        <v>134.00</v>
      </c>
      <c r="F5" t="str">
        <f>VLOOKUP(A5,HOP!A:C,3,0)</f>
        <v>2545259</v>
      </c>
      <c r="G5">
        <f t="shared" si="0"/>
        <v>0</v>
      </c>
      <c r="H5" t="str">
        <f t="shared" si="1"/>
        <v>，2545259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91</v>
      </c>
      <c r="C6" s="7" t="s">
        <v>81</v>
      </c>
      <c r="D6" s="3">
        <v>378</v>
      </c>
      <c r="E6" t="str">
        <f>VLOOKUP(A6,HOP!A:L,12,0)</f>
        <v>378.00</v>
      </c>
      <c r="F6" t="str">
        <f>VLOOKUP(A6,HOP!A:C,3,0)</f>
        <v>2545795</v>
      </c>
      <c r="G6">
        <f t="shared" si="0"/>
        <v>0</v>
      </c>
      <c r="H6" t="str">
        <f t="shared" si="1"/>
        <v>，2545795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124</v>
      </c>
      <c r="C7" s="7" t="s">
        <v>81</v>
      </c>
      <c r="D7" s="3">
        <v>167</v>
      </c>
      <c r="E7" t="str">
        <f>VLOOKUP(A7,HOP!A:L,12,0)</f>
        <v>167.00</v>
      </c>
      <c r="F7" t="str">
        <f>VLOOKUP(A7,HOP!A:C,3,0)</f>
        <v>2545336</v>
      </c>
      <c r="G7">
        <f t="shared" si="0"/>
        <v>0</v>
      </c>
      <c r="H7" t="str">
        <f t="shared" si="1"/>
        <v>，2545336</v>
      </c>
      <c r="I7" t="str">
        <f>VLOOKUP(A7,HOP!A:U,21,0)</f>
        <v>直连</v>
      </c>
    </row>
    <row r="8" ht="14.25" customHeight="1" spans="1:9">
      <c r="A8" s="6" t="s">
        <v>130</v>
      </c>
      <c r="B8" s="7" t="s">
        <v>124</v>
      </c>
      <c r="C8" s="7" t="s">
        <v>81</v>
      </c>
      <c r="D8" s="3">
        <v>348</v>
      </c>
      <c r="E8" t="str">
        <f>VLOOKUP(A8,HOP!A:L,12,0)</f>
        <v>348.00</v>
      </c>
      <c r="F8" t="str">
        <f>VLOOKUP(A8,HOP!A:C,3,0)</f>
        <v>2545690</v>
      </c>
      <c r="G8">
        <f t="shared" si="0"/>
        <v>0</v>
      </c>
      <c r="H8" t="str">
        <f t="shared" si="1"/>
        <v>，2545690</v>
      </c>
      <c r="I8" t="str">
        <f>VLOOKUP(A8,HOP!A:U,21,0)</f>
        <v>直连</v>
      </c>
    </row>
    <row r="9" ht="14.25" customHeight="1" spans="1:9">
      <c r="A9" s="6" t="s">
        <v>137</v>
      </c>
      <c r="B9" s="7" t="s">
        <v>80</v>
      </c>
      <c r="C9" s="7" t="s">
        <v>81</v>
      </c>
      <c r="D9" s="3">
        <v>150</v>
      </c>
      <c r="E9" t="str">
        <f>VLOOKUP(A9,HOP!A:L,12,0)</f>
        <v>150.00</v>
      </c>
      <c r="F9" t="str">
        <f>VLOOKUP(A9,HOP!A:C,3,0)</f>
        <v>2546775</v>
      </c>
      <c r="G9">
        <f t="shared" si="0"/>
        <v>0</v>
      </c>
      <c r="H9" t="str">
        <f t="shared" si="1"/>
        <v>，2546775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124</v>
      </c>
      <c r="C10" s="7" t="s">
        <v>81</v>
      </c>
      <c r="D10" s="3">
        <v>302</v>
      </c>
      <c r="E10" t="str">
        <f>VLOOKUP(A10,HOP!A:L,12,0)</f>
        <v>302.00</v>
      </c>
      <c r="F10" t="str">
        <f>VLOOKUP(A10,HOP!A:C,3,0)</f>
        <v>2546555</v>
      </c>
      <c r="G10">
        <f t="shared" si="0"/>
        <v>0</v>
      </c>
      <c r="H10" t="str">
        <f t="shared" si="1"/>
        <v>，2546555</v>
      </c>
      <c r="I10" t="str">
        <f>VLOOKUP(A10,HOP!A:U,21,0)</f>
        <v>直连</v>
      </c>
    </row>
    <row r="11" ht="14.25" customHeight="1" spans="1:9">
      <c r="A11" s="6" t="s">
        <v>152</v>
      </c>
      <c r="B11" s="7" t="s">
        <v>80</v>
      </c>
      <c r="C11" s="7" t="s">
        <v>81</v>
      </c>
      <c r="D11" s="3">
        <v>186</v>
      </c>
      <c r="E11" t="str">
        <f>VLOOKUP(A11,HOP!A:L,12,0)</f>
        <v>186.00</v>
      </c>
      <c r="F11" t="str">
        <f>VLOOKUP(A11,HOP!A:C,3,0)</f>
        <v>2545659</v>
      </c>
      <c r="G11">
        <f t="shared" si="0"/>
        <v>0</v>
      </c>
      <c r="H11" t="str">
        <f t="shared" si="1"/>
        <v>，2545659</v>
      </c>
      <c r="I11" t="str">
        <f>VLOOKUP(A11,HOP!A:U,21,0)</f>
        <v>直连</v>
      </c>
    </row>
    <row r="12" ht="14.25" customHeight="1" spans="1:9">
      <c r="A12" s="6" t="s">
        <v>160</v>
      </c>
      <c r="B12" s="7" t="s">
        <v>80</v>
      </c>
      <c r="C12" s="7" t="s">
        <v>81</v>
      </c>
      <c r="D12" s="3">
        <v>329</v>
      </c>
      <c r="E12" t="str">
        <f>VLOOKUP(A12,HOP!A:L,12,0)</f>
        <v>329.00</v>
      </c>
      <c r="F12" t="str">
        <f>VLOOKUP(A12,HOP!A:C,3,0)</f>
        <v>2545781</v>
      </c>
      <c r="G12">
        <f t="shared" si="0"/>
        <v>0</v>
      </c>
      <c r="H12" t="str">
        <f t="shared" si="1"/>
        <v>，2545781</v>
      </c>
      <c r="I12" t="str">
        <f>VLOOKUP(A12,HOP!A:U,21,0)</f>
        <v>直连</v>
      </c>
    </row>
    <row r="13" ht="14.25" customHeight="1" spans="1:9">
      <c r="A13" s="6" t="s">
        <v>168</v>
      </c>
      <c r="B13" s="7" t="s">
        <v>124</v>
      </c>
      <c r="C13" s="7" t="s">
        <v>81</v>
      </c>
      <c r="D13" s="3">
        <v>604</v>
      </c>
      <c r="E13" t="str">
        <f>VLOOKUP(A13,HOP!A:L,12,0)</f>
        <v>604.00</v>
      </c>
      <c r="F13" t="str">
        <f>VLOOKUP(A13,HOP!A:C,3,0)</f>
        <v>2545204</v>
      </c>
      <c r="G13">
        <f t="shared" si="0"/>
        <v>0</v>
      </c>
      <c r="H13" t="str">
        <f t="shared" si="1"/>
        <v>，2545204</v>
      </c>
      <c r="I13" t="str">
        <f>VLOOKUP(A13,HOP!A:U,21,0)</f>
        <v>直连</v>
      </c>
    </row>
    <row r="14" ht="14.25" customHeight="1" spans="1:9">
      <c r="A14" s="6" t="s">
        <v>176</v>
      </c>
      <c r="B14" s="7" t="s">
        <v>91</v>
      </c>
      <c r="C14" s="7" t="s">
        <v>81</v>
      </c>
      <c r="D14" s="3">
        <v>309</v>
      </c>
      <c r="E14" t="str">
        <f>VLOOKUP(A14,HOP!A:L,12,0)</f>
        <v>309.00</v>
      </c>
      <c r="F14" t="str">
        <f>VLOOKUP(A14,HOP!A:C,3,0)</f>
        <v>2545478</v>
      </c>
      <c r="G14">
        <f t="shared" si="0"/>
        <v>0</v>
      </c>
      <c r="H14" t="str">
        <f t="shared" si="1"/>
        <v>，2545478</v>
      </c>
      <c r="I14" t="str">
        <f>VLOOKUP(A14,HOP!A:U,21,0)</f>
        <v>直连</v>
      </c>
    </row>
    <row r="15" ht="14.25" customHeight="1" spans="1:9">
      <c r="A15" s="6" t="s">
        <v>183</v>
      </c>
      <c r="B15" s="7" t="s">
        <v>124</v>
      </c>
      <c r="C15" s="7" t="s">
        <v>81</v>
      </c>
      <c r="D15" s="3">
        <v>248</v>
      </c>
      <c r="E15" t="str">
        <f>VLOOKUP(A15,HOP!A:L,12,0)</f>
        <v>248.00</v>
      </c>
      <c r="F15" t="str">
        <f>VLOOKUP(A15,HOP!A:C,3,0)</f>
        <v>2546888</v>
      </c>
      <c r="G15">
        <f t="shared" si="0"/>
        <v>0</v>
      </c>
      <c r="H15" t="str">
        <f t="shared" si="1"/>
        <v>，2546888</v>
      </c>
      <c r="I15" t="str">
        <f>VLOOKUP(A15,HOP!A:U,21,0)</f>
        <v>直连</v>
      </c>
    </row>
    <row r="16" ht="14.25" customHeight="1" spans="1:9">
      <c r="A16" s="6" t="s">
        <v>191</v>
      </c>
      <c r="B16" s="7" t="s">
        <v>80</v>
      </c>
      <c r="C16" s="7" t="s">
        <v>81</v>
      </c>
      <c r="D16" s="3">
        <v>92</v>
      </c>
      <c r="E16" t="str">
        <f>VLOOKUP(A16,HOP!A:L,12,0)</f>
        <v>92.00</v>
      </c>
      <c r="F16" t="str">
        <f>VLOOKUP(A16,HOP!A:C,3,0)</f>
        <v>2546991</v>
      </c>
      <c r="G16">
        <f t="shared" si="0"/>
        <v>0</v>
      </c>
      <c r="H16" t="str">
        <f t="shared" si="1"/>
        <v>，2546991</v>
      </c>
      <c r="I16" t="str">
        <f>VLOOKUP(A16,HOP!A:U,21,0)</f>
        <v>直连</v>
      </c>
    </row>
    <row r="18" spans="4:4">
      <c r="D18" s="3">
        <f>SUM(D2:D17)</f>
        <v>3965</v>
      </c>
    </row>
    <row r="19" ht="14.25" spans="4:4">
      <c r="D19" s="8" t="s">
        <v>23</v>
      </c>
    </row>
    <row r="23" spans="1:1">
      <c r="A23" t="s">
        <v>210</v>
      </c>
    </row>
    <row r="24" spans="1:1">
      <c r="A24" s="5" t="s">
        <v>211</v>
      </c>
    </row>
  </sheetData>
  <autoFilter ref="A1:I1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212</v>
      </c>
      <c r="B1" s="2" t="s">
        <v>213</v>
      </c>
      <c r="C1" s="2" t="s">
        <v>214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215</v>
      </c>
      <c r="I1" s="2" t="s">
        <v>216</v>
      </c>
      <c r="J1" s="2" t="s">
        <v>217</v>
      </c>
      <c r="K1" s="2" t="s">
        <v>218</v>
      </c>
      <c r="L1" s="2" t="s">
        <v>219</v>
      </c>
      <c r="M1" s="2" t="s">
        <v>220</v>
      </c>
      <c r="N1" s="2" t="s">
        <v>221</v>
      </c>
      <c r="O1" s="2" t="s">
        <v>222</v>
      </c>
      <c r="P1" s="2" t="s">
        <v>223</v>
      </c>
      <c r="Q1" s="2" t="s">
        <v>224</v>
      </c>
      <c r="R1" s="2" t="s">
        <v>225</v>
      </c>
      <c r="S1" s="2" t="s">
        <v>226</v>
      </c>
      <c r="T1" s="2" t="s">
        <v>227</v>
      </c>
      <c r="U1" s="2" t="s">
        <v>228</v>
      </c>
    </row>
    <row r="2" s="1" customFormat="1" spans="1:21">
      <c r="A2" s="1" t="s">
        <v>191</v>
      </c>
      <c r="B2" s="1" t="s">
        <v>124</v>
      </c>
      <c r="C2" s="1" t="s">
        <v>229</v>
      </c>
      <c r="D2" s="1" t="s">
        <v>193</v>
      </c>
      <c r="E2" s="1" t="s">
        <v>194</v>
      </c>
      <c r="F2" s="1" t="s">
        <v>80</v>
      </c>
      <c r="G2" s="1" t="s">
        <v>81</v>
      </c>
      <c r="H2" s="1" t="s">
        <v>230</v>
      </c>
      <c r="I2" s="1" t="s">
        <v>231</v>
      </c>
      <c r="J2" s="1" t="s">
        <v>232</v>
      </c>
      <c r="K2" s="1" t="s">
        <v>231</v>
      </c>
      <c r="L2" s="1" t="s">
        <v>231</v>
      </c>
      <c r="M2" s="1" t="s">
        <v>233</v>
      </c>
      <c r="N2" s="1" t="s">
        <v>233</v>
      </c>
      <c r="O2" s="1" t="s">
        <v>234</v>
      </c>
      <c r="P2" s="1" t="s">
        <v>235</v>
      </c>
      <c r="Q2" s="1" t="s">
        <v>236</v>
      </c>
      <c r="R2" s="1" t="s">
        <v>237</v>
      </c>
      <c r="S2" s="1" t="s">
        <v>73</v>
      </c>
      <c r="T2" s="1" t="s">
        <v>35</v>
      </c>
      <c r="U2" s="1" t="s">
        <v>238</v>
      </c>
    </row>
    <row r="3" s="1" customFormat="1" spans="1:21">
      <c r="A3" s="1" t="s">
        <v>183</v>
      </c>
      <c r="B3" s="1" t="s">
        <v>124</v>
      </c>
      <c r="C3" s="1" t="s">
        <v>239</v>
      </c>
      <c r="D3" s="1" t="s">
        <v>240</v>
      </c>
      <c r="E3" s="1" t="s">
        <v>186</v>
      </c>
      <c r="F3" s="1" t="s">
        <v>124</v>
      </c>
      <c r="G3" s="1" t="s">
        <v>81</v>
      </c>
      <c r="H3" s="1" t="s">
        <v>230</v>
      </c>
      <c r="I3" s="1" t="s">
        <v>241</v>
      </c>
      <c r="J3" s="1" t="s">
        <v>232</v>
      </c>
      <c r="K3" s="1" t="s">
        <v>241</v>
      </c>
      <c r="L3" s="1" t="s">
        <v>241</v>
      </c>
      <c r="M3" s="1" t="s">
        <v>233</v>
      </c>
      <c r="N3" s="1" t="s">
        <v>233</v>
      </c>
      <c r="O3" s="1" t="s">
        <v>234</v>
      </c>
      <c r="P3" s="1" t="s">
        <v>235</v>
      </c>
      <c r="Q3" s="1" t="s">
        <v>236</v>
      </c>
      <c r="R3" s="1" t="s">
        <v>242</v>
      </c>
      <c r="S3" s="1" t="s">
        <v>73</v>
      </c>
      <c r="T3" s="1" t="s">
        <v>35</v>
      </c>
      <c r="U3" s="1" t="s">
        <v>238</v>
      </c>
    </row>
    <row r="4" s="1" customFormat="1" spans="1:21">
      <c r="A4" s="1" t="s">
        <v>137</v>
      </c>
      <c r="B4" s="1" t="s">
        <v>124</v>
      </c>
      <c r="C4" s="1" t="s">
        <v>243</v>
      </c>
      <c r="D4" s="1" t="s">
        <v>244</v>
      </c>
      <c r="E4" s="1" t="s">
        <v>140</v>
      </c>
      <c r="F4" s="1" t="s">
        <v>80</v>
      </c>
      <c r="G4" s="1" t="s">
        <v>81</v>
      </c>
      <c r="H4" s="1" t="s">
        <v>230</v>
      </c>
      <c r="I4" s="1" t="s">
        <v>245</v>
      </c>
      <c r="J4" s="1" t="s">
        <v>232</v>
      </c>
      <c r="K4" s="1" t="s">
        <v>245</v>
      </c>
      <c r="L4" s="1" t="s">
        <v>245</v>
      </c>
      <c r="M4" s="1" t="s">
        <v>233</v>
      </c>
      <c r="N4" s="1" t="s">
        <v>233</v>
      </c>
      <c r="O4" s="1" t="s">
        <v>234</v>
      </c>
      <c r="P4" s="1" t="s">
        <v>235</v>
      </c>
      <c r="Q4" s="1" t="s">
        <v>236</v>
      </c>
      <c r="R4" s="1" t="s">
        <v>246</v>
      </c>
      <c r="S4" s="1" t="s">
        <v>73</v>
      </c>
      <c r="T4" s="1" t="s">
        <v>35</v>
      </c>
      <c r="U4" s="1" t="s">
        <v>238</v>
      </c>
    </row>
    <row r="5" s="1" customFormat="1" spans="1:21">
      <c r="A5" s="1" t="s">
        <v>145</v>
      </c>
      <c r="B5" s="1" t="s">
        <v>124</v>
      </c>
      <c r="C5" s="1" t="s">
        <v>247</v>
      </c>
      <c r="D5" s="1" t="s">
        <v>248</v>
      </c>
      <c r="E5" s="1" t="s">
        <v>148</v>
      </c>
      <c r="F5" s="1" t="s">
        <v>124</v>
      </c>
      <c r="G5" s="1" t="s">
        <v>81</v>
      </c>
      <c r="H5" s="1" t="s">
        <v>230</v>
      </c>
      <c r="I5" s="1" t="s">
        <v>249</v>
      </c>
      <c r="J5" s="1" t="s">
        <v>232</v>
      </c>
      <c r="K5" s="1" t="s">
        <v>249</v>
      </c>
      <c r="L5" s="1" t="s">
        <v>249</v>
      </c>
      <c r="M5" s="1" t="s">
        <v>233</v>
      </c>
      <c r="N5" s="1" t="s">
        <v>233</v>
      </c>
      <c r="O5" s="1" t="s">
        <v>234</v>
      </c>
      <c r="P5" s="1" t="s">
        <v>235</v>
      </c>
      <c r="Q5" s="1" t="s">
        <v>236</v>
      </c>
      <c r="R5" s="1" t="s">
        <v>250</v>
      </c>
      <c r="S5" s="1" t="s">
        <v>73</v>
      </c>
      <c r="T5" s="1" t="s">
        <v>35</v>
      </c>
      <c r="U5" s="1" t="s">
        <v>238</v>
      </c>
    </row>
    <row r="6" s="1" customFormat="1" spans="1:21">
      <c r="A6" s="1" t="s">
        <v>112</v>
      </c>
      <c r="B6" s="1" t="s">
        <v>91</v>
      </c>
      <c r="C6" s="1" t="s">
        <v>251</v>
      </c>
      <c r="D6" s="1" t="s">
        <v>252</v>
      </c>
      <c r="E6" s="1" t="s">
        <v>115</v>
      </c>
      <c r="F6" s="1" t="s">
        <v>91</v>
      </c>
      <c r="G6" s="1" t="s">
        <v>81</v>
      </c>
      <c r="H6" s="1" t="s">
        <v>230</v>
      </c>
      <c r="I6" s="1" t="s">
        <v>253</v>
      </c>
      <c r="J6" s="1" t="s">
        <v>232</v>
      </c>
      <c r="K6" s="1" t="s">
        <v>253</v>
      </c>
      <c r="L6" s="1" t="s">
        <v>253</v>
      </c>
      <c r="M6" s="1" t="s">
        <v>233</v>
      </c>
      <c r="N6" s="1" t="s">
        <v>233</v>
      </c>
      <c r="O6" s="1" t="s">
        <v>234</v>
      </c>
      <c r="P6" s="1" t="s">
        <v>235</v>
      </c>
      <c r="Q6" s="1" t="s">
        <v>236</v>
      </c>
      <c r="R6" s="1" t="s">
        <v>254</v>
      </c>
      <c r="S6" s="1" t="s">
        <v>73</v>
      </c>
      <c r="T6" s="1" t="s">
        <v>35</v>
      </c>
      <c r="U6" s="1" t="s">
        <v>238</v>
      </c>
    </row>
    <row r="7" s="1" customFormat="1" spans="1:21">
      <c r="A7" s="1" t="s">
        <v>160</v>
      </c>
      <c r="B7" s="1" t="s">
        <v>91</v>
      </c>
      <c r="C7" s="1" t="s">
        <v>255</v>
      </c>
      <c r="D7" s="1" t="s">
        <v>162</v>
      </c>
      <c r="E7" s="1" t="s">
        <v>163</v>
      </c>
      <c r="F7" s="1" t="s">
        <v>80</v>
      </c>
      <c r="G7" s="1" t="s">
        <v>81</v>
      </c>
      <c r="H7" s="1" t="s">
        <v>230</v>
      </c>
      <c r="I7" s="1" t="s">
        <v>256</v>
      </c>
      <c r="J7" s="1" t="s">
        <v>232</v>
      </c>
      <c r="K7" s="1" t="s">
        <v>256</v>
      </c>
      <c r="L7" s="1" t="s">
        <v>256</v>
      </c>
      <c r="M7" s="1" t="s">
        <v>233</v>
      </c>
      <c r="N7" s="1" t="s">
        <v>233</v>
      </c>
      <c r="O7" s="1" t="s">
        <v>234</v>
      </c>
      <c r="P7" s="1" t="s">
        <v>235</v>
      </c>
      <c r="Q7" s="1" t="s">
        <v>236</v>
      </c>
      <c r="R7" s="1" t="s">
        <v>257</v>
      </c>
      <c r="S7" s="1" t="s">
        <v>73</v>
      </c>
      <c r="T7" s="1" t="s">
        <v>35</v>
      </c>
      <c r="U7" s="1" t="s">
        <v>238</v>
      </c>
    </row>
    <row r="8" s="1" customFormat="1" spans="1:21">
      <c r="A8" s="1" t="s">
        <v>130</v>
      </c>
      <c r="B8" s="1" t="s">
        <v>91</v>
      </c>
      <c r="C8" s="1" t="s">
        <v>258</v>
      </c>
      <c r="D8" s="1" t="s">
        <v>132</v>
      </c>
      <c r="E8" s="1" t="s">
        <v>133</v>
      </c>
      <c r="F8" s="1" t="s">
        <v>124</v>
      </c>
      <c r="G8" s="1" t="s">
        <v>81</v>
      </c>
      <c r="H8" s="1" t="s">
        <v>230</v>
      </c>
      <c r="I8" s="1" t="s">
        <v>259</v>
      </c>
      <c r="J8" s="1" t="s">
        <v>232</v>
      </c>
      <c r="K8" s="1" t="s">
        <v>259</v>
      </c>
      <c r="L8" s="1" t="s">
        <v>259</v>
      </c>
      <c r="M8" s="1" t="s">
        <v>233</v>
      </c>
      <c r="N8" s="1" t="s">
        <v>233</v>
      </c>
      <c r="O8" s="1" t="s">
        <v>234</v>
      </c>
      <c r="P8" s="1" t="s">
        <v>235</v>
      </c>
      <c r="Q8" s="1" t="s">
        <v>236</v>
      </c>
      <c r="R8" s="1" t="s">
        <v>260</v>
      </c>
      <c r="S8" s="1" t="s">
        <v>73</v>
      </c>
      <c r="T8" s="1" t="s">
        <v>35</v>
      </c>
      <c r="U8" s="1" t="s">
        <v>238</v>
      </c>
    </row>
    <row r="9" s="1" customFormat="1" spans="1:21">
      <c r="A9" s="1" t="s">
        <v>152</v>
      </c>
      <c r="B9" s="1" t="s">
        <v>91</v>
      </c>
      <c r="C9" s="1" t="s">
        <v>261</v>
      </c>
      <c r="D9" s="1" t="s">
        <v>262</v>
      </c>
      <c r="E9" s="1" t="s">
        <v>155</v>
      </c>
      <c r="F9" s="1" t="s">
        <v>80</v>
      </c>
      <c r="G9" s="1" t="s">
        <v>81</v>
      </c>
      <c r="H9" s="1" t="s">
        <v>230</v>
      </c>
      <c r="I9" s="1" t="s">
        <v>263</v>
      </c>
      <c r="J9" s="1" t="s">
        <v>232</v>
      </c>
      <c r="K9" s="1" t="s">
        <v>263</v>
      </c>
      <c r="L9" s="1" t="s">
        <v>263</v>
      </c>
      <c r="M9" s="1" t="s">
        <v>233</v>
      </c>
      <c r="N9" s="1" t="s">
        <v>233</v>
      </c>
      <c r="O9" s="1" t="s">
        <v>234</v>
      </c>
      <c r="P9" s="1" t="s">
        <v>235</v>
      </c>
      <c r="Q9" s="1" t="s">
        <v>236</v>
      </c>
      <c r="R9" s="1" t="s">
        <v>264</v>
      </c>
      <c r="S9" s="1" t="s">
        <v>73</v>
      </c>
      <c r="T9" s="1" t="s">
        <v>35</v>
      </c>
      <c r="U9" s="1" t="s">
        <v>238</v>
      </c>
    </row>
    <row r="10" s="1" customFormat="1" spans="1:21">
      <c r="A10" s="1" t="s">
        <v>87</v>
      </c>
      <c r="B10" s="1" t="s">
        <v>91</v>
      </c>
      <c r="C10" s="1" t="s">
        <v>265</v>
      </c>
      <c r="D10" s="1" t="s">
        <v>89</v>
      </c>
      <c r="E10" s="1" t="s">
        <v>90</v>
      </c>
      <c r="F10" s="1" t="s">
        <v>91</v>
      </c>
      <c r="G10" s="1" t="s">
        <v>81</v>
      </c>
      <c r="H10" s="1" t="s">
        <v>230</v>
      </c>
      <c r="I10" s="1" t="s">
        <v>266</v>
      </c>
      <c r="J10" s="1" t="s">
        <v>232</v>
      </c>
      <c r="K10" s="1" t="s">
        <v>266</v>
      </c>
      <c r="L10" s="1" t="s">
        <v>266</v>
      </c>
      <c r="M10" s="1" t="s">
        <v>233</v>
      </c>
      <c r="N10" s="1" t="s">
        <v>233</v>
      </c>
      <c r="O10" s="1" t="s">
        <v>234</v>
      </c>
      <c r="P10" s="1" t="s">
        <v>235</v>
      </c>
      <c r="Q10" s="1" t="s">
        <v>236</v>
      </c>
      <c r="R10" s="1" t="s">
        <v>267</v>
      </c>
      <c r="S10" s="1" t="s">
        <v>73</v>
      </c>
      <c r="T10" s="1" t="s">
        <v>35</v>
      </c>
      <c r="U10" s="1" t="s">
        <v>238</v>
      </c>
    </row>
    <row r="11" s="1" customFormat="1" spans="1:21">
      <c r="A11" s="1" t="s">
        <v>176</v>
      </c>
      <c r="B11" s="1" t="s">
        <v>91</v>
      </c>
      <c r="C11" s="1" t="s">
        <v>268</v>
      </c>
      <c r="D11" s="1" t="s">
        <v>178</v>
      </c>
      <c r="E11" s="1" t="s">
        <v>179</v>
      </c>
      <c r="F11" s="1" t="s">
        <v>91</v>
      </c>
      <c r="G11" s="1" t="s">
        <v>81</v>
      </c>
      <c r="H11" s="1" t="s">
        <v>230</v>
      </c>
      <c r="I11" s="1" t="s">
        <v>269</v>
      </c>
      <c r="J11" s="1" t="s">
        <v>232</v>
      </c>
      <c r="K11" s="1" t="s">
        <v>269</v>
      </c>
      <c r="L11" s="1" t="s">
        <v>269</v>
      </c>
      <c r="M11" s="1" t="s">
        <v>233</v>
      </c>
      <c r="N11" s="1" t="s">
        <v>233</v>
      </c>
      <c r="O11" s="1" t="s">
        <v>234</v>
      </c>
      <c r="P11" s="1" t="s">
        <v>235</v>
      </c>
      <c r="Q11" s="1" t="s">
        <v>236</v>
      </c>
      <c r="R11" s="1" t="s">
        <v>270</v>
      </c>
      <c r="S11" s="1" t="s">
        <v>73</v>
      </c>
      <c r="T11" s="1" t="s">
        <v>35</v>
      </c>
      <c r="U11" s="1" t="s">
        <v>238</v>
      </c>
    </row>
    <row r="12" s="1" customFormat="1" spans="1:21">
      <c r="A12" s="1" t="s">
        <v>120</v>
      </c>
      <c r="B12" s="1" t="s">
        <v>91</v>
      </c>
      <c r="C12" s="1" t="s">
        <v>271</v>
      </c>
      <c r="D12" s="1" t="s">
        <v>122</v>
      </c>
      <c r="E12" s="1" t="s">
        <v>123</v>
      </c>
      <c r="F12" s="1" t="s">
        <v>124</v>
      </c>
      <c r="G12" s="1" t="s">
        <v>81</v>
      </c>
      <c r="H12" s="1" t="s">
        <v>230</v>
      </c>
      <c r="I12" s="1" t="s">
        <v>272</v>
      </c>
      <c r="J12" s="1" t="s">
        <v>232</v>
      </c>
      <c r="K12" s="1" t="s">
        <v>272</v>
      </c>
      <c r="L12" s="1" t="s">
        <v>273</v>
      </c>
      <c r="M12" s="1" t="s">
        <v>274</v>
      </c>
      <c r="N12" s="1" t="s">
        <v>274</v>
      </c>
      <c r="O12" s="1" t="s">
        <v>234</v>
      </c>
      <c r="P12" s="1" t="s">
        <v>235</v>
      </c>
      <c r="Q12" s="1" t="s">
        <v>236</v>
      </c>
      <c r="R12" s="1" t="s">
        <v>275</v>
      </c>
      <c r="S12" s="1" t="s">
        <v>73</v>
      </c>
      <c r="T12" s="1" t="s">
        <v>35</v>
      </c>
      <c r="U12" s="1" t="s">
        <v>238</v>
      </c>
    </row>
    <row r="13" s="1" customFormat="1" spans="1:21">
      <c r="A13" s="1" t="s">
        <v>104</v>
      </c>
      <c r="B13" s="1" t="s">
        <v>91</v>
      </c>
      <c r="C13" s="1" t="s">
        <v>276</v>
      </c>
      <c r="D13" s="1" t="s">
        <v>277</v>
      </c>
      <c r="E13" s="1" t="s">
        <v>107</v>
      </c>
      <c r="F13" s="1" t="s">
        <v>80</v>
      </c>
      <c r="G13" s="1" t="s">
        <v>81</v>
      </c>
      <c r="H13" s="1" t="s">
        <v>230</v>
      </c>
      <c r="I13" s="1" t="s">
        <v>278</v>
      </c>
      <c r="J13" s="1" t="s">
        <v>232</v>
      </c>
      <c r="K13" s="1" t="s">
        <v>278</v>
      </c>
      <c r="L13" s="1" t="s">
        <v>278</v>
      </c>
      <c r="M13" s="1" t="s">
        <v>233</v>
      </c>
      <c r="N13" s="1" t="s">
        <v>233</v>
      </c>
      <c r="O13" s="1" t="s">
        <v>234</v>
      </c>
      <c r="P13" s="1" t="s">
        <v>235</v>
      </c>
      <c r="Q13" s="1" t="s">
        <v>236</v>
      </c>
      <c r="R13" s="1" t="s">
        <v>279</v>
      </c>
      <c r="S13" s="1" t="s">
        <v>73</v>
      </c>
      <c r="T13" s="1" t="s">
        <v>35</v>
      </c>
      <c r="U13" s="1" t="s">
        <v>238</v>
      </c>
    </row>
    <row r="14" s="1" customFormat="1" spans="1:21">
      <c r="A14" s="1" t="s">
        <v>168</v>
      </c>
      <c r="B14" s="1" t="s">
        <v>91</v>
      </c>
      <c r="C14" s="1" t="s">
        <v>280</v>
      </c>
      <c r="D14" s="1" t="s">
        <v>170</v>
      </c>
      <c r="E14" s="1" t="s">
        <v>281</v>
      </c>
      <c r="F14" s="1" t="s">
        <v>124</v>
      </c>
      <c r="G14" s="1" t="s">
        <v>81</v>
      </c>
      <c r="H14" s="1" t="s">
        <v>230</v>
      </c>
      <c r="I14" s="1" t="s">
        <v>282</v>
      </c>
      <c r="J14" s="1" t="s">
        <v>232</v>
      </c>
      <c r="K14" s="1" t="s">
        <v>282</v>
      </c>
      <c r="L14" s="1" t="s">
        <v>282</v>
      </c>
      <c r="M14" s="1" t="s">
        <v>233</v>
      </c>
      <c r="N14" s="1" t="s">
        <v>233</v>
      </c>
      <c r="O14" s="1" t="s">
        <v>234</v>
      </c>
      <c r="P14" s="1" t="s">
        <v>235</v>
      </c>
      <c r="Q14" s="1" t="s">
        <v>236</v>
      </c>
      <c r="R14" s="1" t="s">
        <v>283</v>
      </c>
      <c r="S14" s="1" t="s">
        <v>73</v>
      </c>
      <c r="T14" s="1" t="s">
        <v>35</v>
      </c>
      <c r="U14" s="1" t="s">
        <v>238</v>
      </c>
    </row>
    <row r="15" s="1" customFormat="1" spans="1:21">
      <c r="A15" s="1" t="s">
        <v>96</v>
      </c>
      <c r="B15" s="1" t="s">
        <v>91</v>
      </c>
      <c r="C15" s="1" t="s">
        <v>284</v>
      </c>
      <c r="D15" s="1" t="s">
        <v>98</v>
      </c>
      <c r="E15" s="1" t="s">
        <v>99</v>
      </c>
      <c r="F15" s="1" t="s">
        <v>91</v>
      </c>
      <c r="G15" s="1" t="s">
        <v>81</v>
      </c>
      <c r="H15" s="1" t="s">
        <v>230</v>
      </c>
      <c r="I15" s="1" t="s">
        <v>285</v>
      </c>
      <c r="J15" s="1" t="s">
        <v>232</v>
      </c>
      <c r="K15" s="1" t="s">
        <v>285</v>
      </c>
      <c r="L15" s="1" t="s">
        <v>285</v>
      </c>
      <c r="M15" s="1" t="s">
        <v>233</v>
      </c>
      <c r="N15" s="1" t="s">
        <v>233</v>
      </c>
      <c r="O15" s="1" t="s">
        <v>234</v>
      </c>
      <c r="P15" s="1" t="s">
        <v>235</v>
      </c>
      <c r="Q15" s="1" t="s">
        <v>236</v>
      </c>
      <c r="R15" s="1" t="s">
        <v>286</v>
      </c>
      <c r="S15" s="1" t="s">
        <v>73</v>
      </c>
      <c r="T15" s="1" t="s">
        <v>35</v>
      </c>
      <c r="U15" s="1" t="s">
        <v>238</v>
      </c>
    </row>
    <row r="16" s="1" customFormat="1" spans="1:21">
      <c r="A16" s="1" t="s">
        <v>71</v>
      </c>
      <c r="B16" s="1" t="s">
        <v>79</v>
      </c>
      <c r="C16" s="1" t="s">
        <v>287</v>
      </c>
      <c r="D16" s="1" t="s">
        <v>76</v>
      </c>
      <c r="E16" s="1" t="s">
        <v>78</v>
      </c>
      <c r="F16" s="1" t="s">
        <v>80</v>
      </c>
      <c r="G16" s="1" t="s">
        <v>81</v>
      </c>
      <c r="H16" s="1" t="s">
        <v>230</v>
      </c>
      <c r="I16" s="1" t="s">
        <v>288</v>
      </c>
      <c r="J16" s="1" t="s">
        <v>232</v>
      </c>
      <c r="K16" s="1" t="s">
        <v>288</v>
      </c>
      <c r="L16" s="1" t="s">
        <v>288</v>
      </c>
      <c r="M16" s="1" t="s">
        <v>233</v>
      </c>
      <c r="N16" s="1" t="s">
        <v>233</v>
      </c>
      <c r="O16" s="1" t="s">
        <v>234</v>
      </c>
      <c r="P16" s="1" t="s">
        <v>235</v>
      </c>
      <c r="Q16" s="1" t="s">
        <v>236</v>
      </c>
      <c r="R16" s="1" t="s">
        <v>289</v>
      </c>
      <c r="S16" s="1" t="s">
        <v>73</v>
      </c>
      <c r="T16" s="1" t="s">
        <v>35</v>
      </c>
      <c r="U16" s="1" t="s">
        <v>238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2022-05-14T02:03:57Z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43E1FBBEB9014DB58E183E8EA308FDE7</vt:lpwstr>
  </property>
</Properties>
</file>