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<sst xmlns="http://schemas.openxmlformats.org/spreadsheetml/2006/main" count="174" uniqueCount="97">
  <si>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</si>
  <si>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</si>
  <si>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</si>
  <si>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</si>
  <si>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</si>
  <si>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</si>
  <si>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</si>
  <si>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</si>
  <si>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</si>
  <si>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</si>
  <si>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</si>
  <si>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</si>
  <si>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</si>
  <si>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</si>
  <si>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</si>
  <si>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</si>
  <si>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</si>
  <si>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</si>
  <si>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</si>
  <si>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</si>
  <si>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</si>
  <si>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</si>
  <si>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</si>
  <si>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</si>
  <si>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</si>
  <si>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17908537271	</t>
  </si>
  <si>
    <t>Ctrip</t>
  </si>
  <si>
    <t>正常</t>
  </si>
  <si>
    <t>[西宁]白玉兰酒店(西宁力盟商业步行街店)(71013653)</t>
  </si>
  <si>
    <t>兰舒双床房&lt;双人入住&gt;&lt;内宾&gt;&lt;预付&gt;&lt;双早&gt;</t>
  </si>
  <si>
    <t>CNY</t>
  </si>
  <si>
    <t>胡鸣东</t>
  </si>
  <si>
    <t>CA11323220514CNY</t>
  </si>
  <si>
    <t>未提现</t>
  </si>
  <si>
    <t>携程开票</t>
  </si>
  <si>
    <t xml:space="preserve">	</t>
  </si>
  <si>
    <t xml:space="preserve">17913758351	</t>
  </si>
  <si>
    <t>[大悟]喆啡酒店(大悟福星商城店)(70868843)</t>
  </si>
  <si>
    <t>醇享大床房&lt;双人入住&gt;&lt;内宾&gt;&lt;预付&gt;&lt;双早&gt;</t>
  </si>
  <si>
    <t>阮芙珍</t>
  </si>
  <si>
    <t xml:space="preserve">17915519482	</t>
  </si>
  <si>
    <t>[济南]麗枫酒店(济南西站会展中心店)(73285254)</t>
  </si>
  <si>
    <t>豪华大床房&lt;双人入住&gt;&lt;内宾&gt;&lt;预付&gt;&lt;双早&gt;</t>
  </si>
  <si>
    <t>董世龙</t>
  </si>
  <si>
    <t xml:space="preserve">2546245	</t>
  </si>
  <si>
    <t xml:space="preserve">17915541267	</t>
  </si>
  <si>
    <t>[鞍山]麗枫酒店(鞍山市中心店)(73285260)</t>
  </si>
  <si>
    <t>豪华双床房&lt;双人入住&gt;&lt;内宾&gt;&lt;预付&gt;&lt;双早&gt;</t>
  </si>
  <si>
    <t>李志雄</t>
  </si>
  <si>
    <t xml:space="preserve">2546268	</t>
  </si>
  <si>
    <t>退单</t>
  </si>
  <si>
    <t>，</t>
  </si>
  <si>
    <t>A220514091134481</t>
  </si>
  <si>
    <t>CNY / HKD 当前参考汇率: 1.154762728</t>
  </si>
  <si>
    <t>总计： 1030.2 CNY/
1189.64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</si>
  <si>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</si>
  <si>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</si>
  <si>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</si>
  <si>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</si>
  <si>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</si>
  <si>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</si>
  <si>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</si>
  <si>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</si>
  <si>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</si>
  <si>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</si>
  <si>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</si>
  <si>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</si>
  <si>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</si>
  <si>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</si>
  <si>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</si>
  <si>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</si>
  <si>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</si>
  <si>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</si>
  <si>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2022-05-10</t>
  </si>
  <si>
    <t>2546268</t>
  </si>
  <si>
    <t>麗枫酒店(鞍山市中心店)</t>
  </si>
  <si>
    <t>2022-05-11</t>
  </si>
  <si>
    <t>退房日月结</t>
  </si>
  <si>
    <t>323.34</t>
  </si>
  <si>
    <t>RMB</t>
  </si>
  <si>
    <t>0</t>
  </si>
  <si>
    <t>0.00</t>
  </si>
  <si>
    <t>携程汇智国内直连</t>
  </si>
  <si>
    <t>1861</t>
  </si>
  <si>
    <t>2022-05-10 23:20:38</t>
  </si>
  <si>
    <t>否</t>
  </si>
  <si>
    <t>汇智国际旅游发展有限公司</t>
  </si>
  <si>
    <t>直连</t>
  </si>
  <si>
    <t>2545113</t>
  </si>
  <si>
    <t>喆啡酒店(大悟福星商城店)</t>
  </si>
  <si>
    <t>190.74</t>
  </si>
  <si>
    <t>2022-05-10 12:00:19</t>
  </si>
  <si>
    <t>2022-05-09</t>
  </si>
  <si>
    <t>2543508</t>
  </si>
  <si>
    <t>白玉兰酒店(西宁力盟商业步行街店)</t>
  </si>
  <si>
    <t>516.12</t>
  </si>
  <si>
    <t>2022-05-09 10:17:50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</si>
</sst>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8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2" fillId="17" borderId="1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44690</v>
      </c>
      <c r="G2" s="6">
        <v>44692</v>
      </c>
      <c r="H2" s="4">
        <v>1</v>
      </c>
      <c r="I2" s="4">
        <v>2</v>
      </c>
      <c r="J2" s="4">
        <v>2</v>
      </c>
      <c r="K2" s="4" t="s">
        <v>30</v>
      </c>
      <c r="L2" s="4">
        <v>516.12</v>
      </c>
      <c r="M2" s="4">
        <v>516.12</v>
      </c>
      <c r="N2" s="4" t="s">
        <v>31</v>
      </c>
      <c r="O2" s="4" t="s">
        <v>32</v>
      </c>
      <c r="P2" s="4" t="s">
        <v>33</v>
      </c>
      <c r="Q2" s="4">
        <v>0</v>
      </c>
      <c r="R2" s="7">
        <v>44690</v>
      </c>
      <c r="S2" s="6">
        <v>44695</v>
      </c>
      <c r="T2" s="4" t="s">
        <v>34</v>
      </c>
      <c r="U2" s="4">
        <v>516.12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44691</v>
      </c>
      <c r="G3" s="6">
        <v>44692</v>
      </c>
      <c r="H3" s="4">
        <v>1</v>
      </c>
      <c r="I3" s="4">
        <v>1</v>
      </c>
      <c r="J3" s="4">
        <v>1</v>
      </c>
      <c r="K3" s="4" t="s">
        <v>30</v>
      </c>
      <c r="L3" s="4">
        <v>190.74</v>
      </c>
      <c r="M3" s="4">
        <v>190.74</v>
      </c>
      <c r="N3" s="4" t="s">
        <v>39</v>
      </c>
      <c r="O3" s="4" t="s">
        <v>32</v>
      </c>
      <c r="P3" s="4" t="s">
        <v>33</v>
      </c>
      <c r="Q3" s="4">
        <v>0</v>
      </c>
      <c r="R3" s="7">
        <v>44691</v>
      </c>
      <c r="S3" s="6">
        <v>44695</v>
      </c>
      <c r="T3" s="4" t="s">
        <v>34</v>
      </c>
      <c r="U3" s="4">
        <v>190.74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44691</v>
      </c>
      <c r="G4" s="6">
        <v>44692</v>
      </c>
      <c r="H4" s="4">
        <v>1</v>
      </c>
      <c r="I4" s="4">
        <v>1</v>
      </c>
      <c r="J4" s="4">
        <v>1</v>
      </c>
      <c r="K4" s="4" t="s">
        <v>30</v>
      </c>
      <c r="L4" s="4">
        <v>214.2</v>
      </c>
      <c r="M4" s="4">
        <v>214.2</v>
      </c>
      <c r="N4" s="4" t="s">
        <v>43</v>
      </c>
      <c r="O4" s="4" t="s">
        <v>32</v>
      </c>
      <c r="P4" s="4" t="s">
        <v>33</v>
      </c>
      <c r="Q4" s="4">
        <v>0</v>
      </c>
      <c r="R4" s="7">
        <v>44691</v>
      </c>
      <c r="S4" s="6">
        <v>44695</v>
      </c>
      <c r="T4" s="4" t="s">
        <v>34</v>
      </c>
      <c r="U4" s="4">
        <v>214.2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44691</v>
      </c>
      <c r="G5" s="6">
        <v>44692</v>
      </c>
      <c r="H5" s="4">
        <v>1</v>
      </c>
      <c r="I5" s="4">
        <v>1</v>
      </c>
      <c r="J5" s="4">
        <v>1</v>
      </c>
      <c r="K5" s="4" t="s">
        <v>30</v>
      </c>
      <c r="L5" s="4">
        <v>323.34</v>
      </c>
      <c r="M5" s="4">
        <v>323.34</v>
      </c>
      <c r="N5" s="4" t="s">
        <v>48</v>
      </c>
      <c r="O5" s="4" t="s">
        <v>32</v>
      </c>
      <c r="P5" s="4" t="s">
        <v>33</v>
      </c>
      <c r="Q5" s="4">
        <v>0</v>
      </c>
      <c r="R5" s="7">
        <v>44691</v>
      </c>
      <c r="S5" s="6">
        <v>44695</v>
      </c>
      <c r="T5" s="4" t="s">
        <v>34</v>
      </c>
      <c r="U5" s="4">
        <v>323.34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40</v>
      </c>
      <c r="B6" s="4" t="s">
        <v>26</v>
      </c>
      <c r="C6" s="4" t="s">
        <v>50</v>
      </c>
      <c r="D6" s="4" t="s">
        <v>41</v>
      </c>
      <c r="E6" s="4" t="s">
        <v>42</v>
      </c>
      <c r="F6" s="6">
        <v>44691</v>
      </c>
      <c r="G6" s="6">
        <v>44692</v>
      </c>
      <c r="H6" s="4">
        <v>1</v>
      </c>
      <c r="I6" s="4">
        <v>1</v>
      </c>
      <c r="J6" s="4">
        <v>1</v>
      </c>
      <c r="K6" s="4" t="s">
        <v>30</v>
      </c>
      <c r="L6" s="4">
        <v>-214.2</v>
      </c>
      <c r="M6" s="4">
        <v>-214.2</v>
      </c>
      <c r="N6" s="4" t="s">
        <v>43</v>
      </c>
      <c r="O6" s="4" t="s">
        <v>32</v>
      </c>
      <c r="P6" s="4" t="s">
        <v>33</v>
      </c>
      <c r="Q6" s="4">
        <v>0</v>
      </c>
      <c r="R6" s="7">
        <v>44691</v>
      </c>
      <c r="S6" s="6">
        <v>44695</v>
      </c>
      <c r="T6" s="4" t="s">
        <v>34</v>
      </c>
      <c r="U6" s="4">
        <v>-214.2</v>
      </c>
      <c r="V6" s="4">
        <v>0</v>
      </c>
      <c r="W6" s="4">
        <v>0</v>
      </c>
      <c r="X6" s="4" t="s">
        <v>44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9">
      <c r="A2" s="5">
        <v>17908537271</v>
      </c>
      <c r="B2" s="6">
        <v>44690</v>
      </c>
      <c r="C2" s="6">
        <v>44692</v>
      </c>
      <c r="D2" s="4">
        <v>516.12</v>
      </c>
      <c r="E2" s="4" t="str">
        <f>VLOOKUP(A2,HOP!A:L,12,0)</f>
        <v>516.12</v>
      </c>
      <c r="F2" s="4" t="str">
        <f>VLOOKUP(A2,HOP!A:C,3,0)</f>
        <v>2543508</v>
      </c>
      <c r="G2" s="4">
        <f>D2-E2</f>
        <v>0</v>
      </c>
      <c r="H2" s="4" t="str">
        <f>$H$1&amp;F2</f>
        <v>，2543508</v>
      </c>
      <c r="I2" s="4" t="str">
        <f>VLOOKUP(A2,HOP!A:U,21,0)</f>
        <v>直连</v>
      </c>
    </row>
    <row r="3" s="4" customFormat="1" spans="1:9">
      <c r="A3" s="5">
        <v>17913758351</v>
      </c>
      <c r="B3" s="6">
        <v>44691</v>
      </c>
      <c r="C3" s="6">
        <v>44692</v>
      </c>
      <c r="D3" s="4">
        <v>190.74</v>
      </c>
      <c r="E3" s="4" t="str">
        <f>VLOOKUP(A3,HOP!A:L,12,0)</f>
        <v>190.74</v>
      </c>
      <c r="F3" s="4" t="str">
        <f>VLOOKUP(A3,HOP!A:C,3,0)</f>
        <v>2545113</v>
      </c>
      <c r="G3" s="4">
        <f>D3-E3</f>
        <v>0</v>
      </c>
      <c r="H3" s="4" t="str">
        <f>$H$1&amp;F3</f>
        <v>，2545113</v>
      </c>
      <c r="I3" s="4" t="str">
        <f>VLOOKUP(A3,HOP!A:U,21,0)</f>
        <v>直连</v>
      </c>
    </row>
    <row r="4" s="4" customFormat="1" hidden="1" spans="1:9">
      <c r="A4" s="5">
        <v>17915519482</v>
      </c>
      <c r="B4" s="6">
        <v>44691</v>
      </c>
      <c r="C4" s="6">
        <v>44692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17915541267</v>
      </c>
      <c r="B5" s="6">
        <v>44691</v>
      </c>
      <c r="C5" s="6">
        <v>44692</v>
      </c>
      <c r="D5" s="4">
        <v>323.34</v>
      </c>
      <c r="E5" s="4" t="str">
        <f>VLOOKUP(A5,HOP!A:L,12,0)</f>
        <v>323.34</v>
      </c>
      <c r="F5" s="4" t="str">
        <f>VLOOKUP(A5,HOP!A:C,3,0)</f>
        <v>2546268</v>
      </c>
      <c r="G5" s="4">
        <f>D5-E5</f>
        <v>0</v>
      </c>
      <c r="H5" s="4" t="str">
        <f>$H$1&amp;F5</f>
        <v>，2546268</v>
      </c>
      <c r="I5" s="4" t="str">
        <f>VLOOKUP(A5,HOP!A:U,21,0)</f>
        <v>直连</v>
      </c>
    </row>
    <row r="7" spans="4:4">
      <c r="D7" s="4">
        <f>SUM(D2:D6)</f>
        <v>1030.2</v>
      </c>
    </row>
    <row r="12" spans="1:1">
      <c r="A12" s="4" t="s">
        <v>52</v>
      </c>
    </row>
    <row r="13" spans="1:1">
      <c r="A13" s="4" t="s">
        <v>53</v>
      </c>
    </row>
    <row r="14" spans="1:1">
      <c r="A14" s="4" t="s">
        <v>54</v>
      </c>
    </row>
  </sheetData>
  <autoFilter ref="A1:XFD7">
    <filterColumn colId="3">
      <filters blank="1">
        <filter val="1030.2"/>
        <filter val="516.12"/>
        <filter val="190.74"/>
        <filter val="323.3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K27" sqref="K27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</row>
    <row r="2" s="1" customFormat="1" spans="1:21">
      <c r="A2" s="3">
        <v>17915541267</v>
      </c>
      <c r="B2" s="1" t="s">
        <v>73</v>
      </c>
      <c r="C2" s="1" t="s">
        <v>74</v>
      </c>
      <c r="D2" s="1" t="s">
        <v>75</v>
      </c>
      <c r="E2" s="1" t="s">
        <v>48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</row>
    <row r="3" s="1" customFormat="1" spans="1:21">
      <c r="A3" s="3">
        <v>17913758351</v>
      </c>
      <c r="B3" s="1" t="s">
        <v>73</v>
      </c>
      <c r="C3" s="1" t="s">
        <v>88</v>
      </c>
      <c r="D3" s="1" t="s">
        <v>89</v>
      </c>
      <c r="E3" s="1" t="s">
        <v>39</v>
      </c>
      <c r="F3" s="1" t="s">
        <v>73</v>
      </c>
      <c r="G3" s="1" t="s">
        <v>76</v>
      </c>
      <c r="H3" s="1" t="s">
        <v>77</v>
      </c>
      <c r="I3" s="1" t="s">
        <v>90</v>
      </c>
      <c r="J3" s="1" t="s">
        <v>79</v>
      </c>
      <c r="K3" s="1" t="s">
        <v>90</v>
      </c>
      <c r="L3" s="1" t="s">
        <v>90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91</v>
      </c>
      <c r="S3" s="1" t="s">
        <v>85</v>
      </c>
      <c r="T3" s="1" t="s">
        <v>86</v>
      </c>
      <c r="U3" s="1" t="s">
        <v>87</v>
      </c>
    </row>
    <row r="4" s="1" customFormat="1" spans="1:21">
      <c r="A4" s="3">
        <v>17908537271</v>
      </c>
      <c r="B4" s="1" t="s">
        <v>92</v>
      </c>
      <c r="C4" s="1" t="s">
        <v>93</v>
      </c>
      <c r="D4" s="1" t="s">
        <v>94</v>
      </c>
      <c r="E4" s="1" t="s">
        <v>31</v>
      </c>
      <c r="F4" s="1" t="s">
        <v>92</v>
      </c>
      <c r="G4" s="1" t="s">
        <v>76</v>
      </c>
      <c r="H4" s="1" t="s">
        <v>77</v>
      </c>
      <c r="I4" s="1" t="s">
        <v>95</v>
      </c>
      <c r="J4" s="1" t="s">
        <v>79</v>
      </c>
      <c r="K4" s="1" t="s">
        <v>95</v>
      </c>
      <c r="L4" s="1" t="s">
        <v>95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96</v>
      </c>
      <c r="S4" s="1" t="s">
        <v>85</v>
      </c>
      <c r="T4" s="1" t="s">
        <v>86</v>
      </c>
      <c r="U4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2022-05-14T01:05:07Z</dcterms:created>
  <dcterms:modified xsi:type="dcterms:W3CDTF">2022-05-14T01:09:15Z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7540058BF0D9454491088A4D63F63811</vt:lpwstr>
  </property>
  <property fmtid="{D5CDD505-2E9C-101B-9397-08002B2CF9AE}" pid="3" name="KSOProductBuildVer">
    <vt:lpwstr>2052-11.1.0.11636</vt:lpwstr>
  </property>
</Properties>
</file>