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<sst xmlns="http://schemas.openxmlformats.org/spreadsheetml/2006/main" count="642" uniqueCount="263">
  <si>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</si>
  <si>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</si>
  <si>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</si>
  <si>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</si>
  <si>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</si>
  <si>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</si>
  <si>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</si>
  <si>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</si>
  <si>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</si>
  <si>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</si>
  <si>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</si>
  <si>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</si>
  <si>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</si>
  <si>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</si>
  <si>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</si>
  <si>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</si>
  <si>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</si>
  <si>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</si>
  <si>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</si>
  <si>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</si>
  <si>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</si>
  <si>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</si>
  <si>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</si>
  <si>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</si>
  <si>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</si>
  <si>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17438788906	</t>
  </si>
  <si>
    <t>Ctrip</t>
  </si>
  <si>
    <t>正常</t>
  </si>
  <si>
    <t>[托莱多]帕拉多托莱多酒店(Parador de Toledo)(37236607)</t>
  </si>
  <si>
    <t>标准双人房&lt;不退款&gt;&lt;2人入住&gt;</t>
  </si>
  <si>
    <t>USD</t>
  </si>
  <si>
    <t>Lee/Woo-min,Lee/Woo-min</t>
  </si>
  <si>
    <t>CA5326220514USD</t>
  </si>
  <si>
    <t>未提现</t>
  </si>
  <si>
    <t>携程开票</t>
  </si>
  <si>
    <t xml:space="preserve">2428196	</t>
  </si>
  <si>
    <t xml:space="preserve">acknowledge	</t>
  </si>
  <si>
    <t xml:space="preserve">17792325474	</t>
  </si>
  <si>
    <t>[卡尔巴里]卡尔巴里棕榈度假酒店(Kalbarri Palm Resort)(37211390)</t>
  </si>
  <si>
    <t>Hibiscus工作室房&lt;不退款&gt;&lt;2人入住&gt;</t>
  </si>
  <si>
    <t>Mogridge/Leonie</t>
  </si>
  <si>
    <t xml:space="preserve">	</t>
  </si>
  <si>
    <t xml:space="preserve">11609645	</t>
  </si>
  <si>
    <t xml:space="preserve">17872373339	</t>
  </si>
  <si>
    <t>[罗德兹]罗德兹普瑞米尔经典酒店(Premiere Classe Rodez)(39684726)</t>
  </si>
  <si>
    <t>标准间1双人床&lt;不退款&gt;&lt;2人入住&gt;</t>
  </si>
  <si>
    <t>BOUKHATEB/Faudeil</t>
  </si>
  <si>
    <t xml:space="preserve">2531680	</t>
  </si>
  <si>
    <t xml:space="preserve">33764UC000538	</t>
  </si>
  <si>
    <t xml:space="preserve">17878948623	</t>
  </si>
  <si>
    <t>[柏林]柏林斯比特尔马克贝斯特韦斯特酒店(Best Western Hotel am Spittelmarkt Berlin)(37198873)</t>
  </si>
  <si>
    <t>标准双床房&lt;不退款&gt;&lt;2人入住&gt;</t>
  </si>
  <si>
    <t>Marchl/Martina</t>
  </si>
  <si>
    <t xml:space="preserve">34053861	</t>
  </si>
  <si>
    <t xml:space="preserve">17884241507	</t>
  </si>
  <si>
    <t>[哈默史密斯-富勒姆区]伦敦牧羊人布什多赛特酒店(Dorsett Shepherds Bush London)(37206742)</t>
  </si>
  <si>
    <t>行政三人房&lt;2人入住&gt;&lt;不退款&gt;</t>
  </si>
  <si>
    <t>Sun/Cindy</t>
  </si>
  <si>
    <t xml:space="preserve">17902213454	</t>
  </si>
  <si>
    <t>Barnes/Jon</t>
  </si>
  <si>
    <t xml:space="preserve">2541518	</t>
  </si>
  <si>
    <t xml:space="preserve">17902620912	</t>
  </si>
  <si>
    <t>FORDE/LORNA DENISE</t>
  </si>
  <si>
    <t xml:space="preserve">568748	</t>
  </si>
  <si>
    <t xml:space="preserve">17902667204	</t>
  </si>
  <si>
    <t>[三宝垄]三宝拢诺富特酒店(Novotel Semarang)(37201484)</t>
  </si>
  <si>
    <t>高级双床房&lt;不退款&gt;&lt;2人入住&gt;</t>
  </si>
  <si>
    <t>Qin/Xiaoshuai,Wang/Pengfei</t>
  </si>
  <si>
    <t xml:space="preserve">2541754	</t>
  </si>
  <si>
    <t xml:space="preserve">623349	</t>
  </si>
  <si>
    <t xml:space="preserve">17903767244	</t>
  </si>
  <si>
    <t>[济州市]济州岛亚金晶酒店(I-Jin Hotel Jeju Island)(37198535)</t>
  </si>
  <si>
    <t>Kim/Hyeryung,Baek/KW</t>
  </si>
  <si>
    <t xml:space="preserve">2542450	</t>
  </si>
  <si>
    <t xml:space="preserve">0165905	</t>
  </si>
  <si>
    <t xml:space="preserve">17908337158	</t>
  </si>
  <si>
    <t>[东圣路易斯]皇后娱乐场酒店(Casino Queen Hotel)(39995505)</t>
  </si>
  <si>
    <t>豪华客房，带特大床和赌场景观&lt;不退款&gt;&lt;2人入住&gt;</t>
  </si>
  <si>
    <t>Simmons/Ben</t>
  </si>
  <si>
    <t xml:space="preserve">1938841263	</t>
  </si>
  <si>
    <t xml:space="preserve">17908590528	</t>
  </si>
  <si>
    <t>[迈阿密]迈阿密市中心港口假日酒店(Holiday Inn Hotel Port of Miami-Downtown, an Ihg Hotel)(37223488)</t>
  </si>
  <si>
    <t>大号床房&lt;不退款&gt;&lt;2人入住&gt;</t>
  </si>
  <si>
    <t>Forrest/Sara Nicole</t>
  </si>
  <si>
    <t xml:space="preserve">2543525	</t>
  </si>
  <si>
    <t xml:space="preserve">17912287582	</t>
  </si>
  <si>
    <t>[巨港]阿斯顿巨港及会议中心酒店(ASTON Palembang Hotel &amp; Conference Center)(39034444)</t>
  </si>
  <si>
    <t>豪华房&lt;不退款&gt;&lt;2人入住&gt;</t>
  </si>
  <si>
    <t>Liao/Wangzhou</t>
  </si>
  <si>
    <t xml:space="preserve">17912395130	</t>
  </si>
  <si>
    <t>[沃基根]沃基根 - 格尼罗德威酒店(Rodeway Inn Waukegan - Gurnee)(40008204)</t>
  </si>
  <si>
    <t>标准客房1张大床&lt;不退款&gt;&lt;2人入住&gt;</t>
  </si>
  <si>
    <t>Clubb/Mary</t>
  </si>
  <si>
    <t xml:space="preserve">82270415	</t>
  </si>
  <si>
    <t xml:space="preserve">17913085715	</t>
  </si>
  <si>
    <t>[太平]太平诺富特酒店(Novotel Taiping)(37199111)</t>
  </si>
  <si>
    <t>至尊房&lt;不退款&gt;&lt;2人入住&gt;</t>
  </si>
  <si>
    <t>Sabran/Azmiah</t>
  </si>
  <si>
    <t xml:space="preserve">2544703	</t>
  </si>
  <si>
    <t xml:space="preserve">17913195951	</t>
  </si>
  <si>
    <t>[关丹]IM 96 别墅酒店(IM 96 Villa)(39634899)</t>
  </si>
  <si>
    <t>豪华客房2张双床&lt;不退款&gt;&lt;2人入住&gt;</t>
  </si>
  <si>
    <t>Safwan Bin Zulkifli/Syazlan,Safwan Bin Zulkifli/Syazlan</t>
  </si>
  <si>
    <t xml:space="preserve">2544817	</t>
  </si>
  <si>
    <t>取消</t>
  </si>
  <si>
    <t xml:space="preserve">17913403456	</t>
  </si>
  <si>
    <t>[迪拜]迪拜凯宾斯基阿联酋购物中心酒店(Kempinski Hotel Mall of The Emirates Dubai)(37199449)</t>
  </si>
  <si>
    <t>豪华大床房&lt;2人入住&gt;&lt;不退款&gt;</t>
  </si>
  <si>
    <t>Paul/PIERRES</t>
  </si>
  <si>
    <t xml:space="preserve">17914083429	</t>
  </si>
  <si>
    <t>[西归浦市]西归浦JS酒店(Seogwipo JS Hotel)(39683253)</t>
  </si>
  <si>
    <t>标准双人间&lt;不退款&gt;&lt;2人入住&gt;</t>
  </si>
  <si>
    <t>KIM/ki young,HA/EUN JU</t>
  </si>
  <si>
    <t xml:space="preserve">2545263	</t>
  </si>
  <si>
    <t xml:space="preserve">22232471	</t>
  </si>
  <si>
    <t xml:space="preserve">17915501093	</t>
  </si>
  <si>
    <t>[纽约]富兰克林酒店(Franklin Guesthouse)(40039953)</t>
  </si>
  <si>
    <t>工作室豪华&lt;不退款&gt;&lt;2人入住&gt;</t>
  </si>
  <si>
    <t>casertano/alex</t>
  </si>
  <si>
    <t>，</t>
  </si>
  <si>
    <t>A220514092851481</t>
  </si>
  <si>
    <t>USD / HKD 当前参考汇率: 7.84995</t>
  </si>
  <si>
    <t>总计：2410 USD/
18918.38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</si>
  <si>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</si>
  <si>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</si>
  <si>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</si>
  <si>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</si>
  <si>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</si>
  <si>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</si>
  <si>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</si>
  <si>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</si>
  <si>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</si>
  <si>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</si>
  <si>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</si>
  <si>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</si>
  <si>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</si>
  <si>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</si>
  <si>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</si>
  <si>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</si>
  <si>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</si>
  <si>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</si>
  <si>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</si>
  <si>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2546229</t>
  </si>
  <si>
    <t>富兰克林旅馆</t>
  </si>
  <si>
    <t>casertano alex</t>
  </si>
  <si>
    <t>2022-05-11</t>
  </si>
  <si>
    <t>退房日周结</t>
  </si>
  <si>
    <t>2542.98</t>
  </si>
  <si>
    <t>377.00</t>
  </si>
  <si>
    <t>0</t>
  </si>
  <si>
    <t>0.00</t>
  </si>
  <si>
    <t>携程盛景国际直连</t>
  </si>
  <si>
    <t>01.010677</t>
  </si>
  <si>
    <t>2022-05-10 22:57:10</t>
  </si>
  <si>
    <t>否</t>
  </si>
  <si>
    <t>汇智国际旅游发展有限公司</t>
  </si>
  <si>
    <t>直连</t>
  </si>
  <si>
    <t>2545263</t>
  </si>
  <si>
    <t>济州岛西归浦Js价值酒店</t>
  </si>
  <si>
    <t>KIM ki young,HA EUN JU</t>
  </si>
  <si>
    <t>296.79</t>
  </si>
  <si>
    <t>44.00</t>
  </si>
  <si>
    <t>2022-05-10 13:40:26</t>
  </si>
  <si>
    <t>2544948</t>
  </si>
  <si>
    <t>迪拜凯宾斯基阿联酋购物中心酒店</t>
  </si>
  <si>
    <t>Paul PIERRES</t>
  </si>
  <si>
    <t>2084.30</t>
  </si>
  <si>
    <t>309.00</t>
  </si>
  <si>
    <t>2022-05-10 09:50:37</t>
  </si>
  <si>
    <t>2544817</t>
  </si>
  <si>
    <t>IM 96 别墅酒店</t>
  </si>
  <si>
    <t>Safwan Bin Zulkifli Syazlan,Safwan Bin Zulkifli Syazlan</t>
  </si>
  <si>
    <t>114.67</t>
  </si>
  <si>
    <t>17.00</t>
  </si>
  <si>
    <t>2022-05-10 07:44:02</t>
  </si>
  <si>
    <t>2544703</t>
  </si>
  <si>
    <t>太平诺富特酒店</t>
  </si>
  <si>
    <t>Sabran Azmiah</t>
  </si>
  <si>
    <t>350.76</t>
  </si>
  <si>
    <t>52.00</t>
  </si>
  <si>
    <t>2022-05-10 02:27:38</t>
  </si>
  <si>
    <t>2022-05-09</t>
  </si>
  <si>
    <t>2544422</t>
  </si>
  <si>
    <t>罗德威酒店</t>
  </si>
  <si>
    <t>Clubb Mary</t>
  </si>
  <si>
    <t>--</t>
  </si>
  <si>
    <t>2544391</t>
  </si>
  <si>
    <t>阿斯顿巨港及会议中心酒店</t>
  </si>
  <si>
    <t>Liao Wangzhou</t>
  </si>
  <si>
    <t>193.74</t>
  </si>
  <si>
    <t>29.00</t>
  </si>
  <si>
    <t>2022-05-09 20:45:15</t>
  </si>
  <si>
    <t>2543525</t>
  </si>
  <si>
    <t>迈阿密市中心港口假日酒店</t>
  </si>
  <si>
    <t>Forrest Sara Nicole</t>
  </si>
  <si>
    <t>855.13</t>
  </si>
  <si>
    <t>128.00</t>
  </si>
  <si>
    <t>2022-05-09 10:39:02</t>
  </si>
  <si>
    <t>2543458</t>
  </si>
  <si>
    <t>皇后赌场酒店</t>
  </si>
  <si>
    <t>Simmons Ben</t>
  </si>
  <si>
    <t>627.99</t>
  </si>
  <si>
    <t>94.00</t>
  </si>
  <si>
    <t>2022-05-09 08:48:08</t>
  </si>
  <si>
    <t>2022-05-08</t>
  </si>
  <si>
    <t>2542450</t>
  </si>
  <si>
    <t>济州岛亚金晶酒店</t>
  </si>
  <si>
    <t>Kim Hyeryung,Baek KW</t>
  </si>
  <si>
    <t>941.98</t>
  </si>
  <si>
    <t>141.00</t>
  </si>
  <si>
    <t>2022-05-08 12:13:11</t>
  </si>
  <si>
    <t>2022-05-07</t>
  </si>
  <si>
    <t>2541754</t>
  </si>
  <si>
    <t>三宝拢诺富特酒店</t>
  </si>
  <si>
    <t>Qin Xiaoshuai,Wang Pengfei</t>
  </si>
  <si>
    <t>1102.32</t>
  </si>
  <si>
    <t>165.00</t>
  </si>
  <si>
    <t>2022-05-07 19:51:53</t>
  </si>
  <si>
    <t>2541730</t>
  </si>
  <si>
    <t>伦敦牧羊人布什多赛特酒店</t>
  </si>
  <si>
    <t>FORDE LORNA DENISE</t>
  </si>
  <si>
    <t>2418.41</t>
  </si>
  <si>
    <t>362.00</t>
  </si>
  <si>
    <t>2022-05-07 19:37:47</t>
  </si>
  <si>
    <t>2541518</t>
  </si>
  <si>
    <t>Barnes Jon</t>
  </si>
  <si>
    <t>1235.93</t>
  </si>
  <si>
    <t>185.00</t>
  </si>
  <si>
    <t>2022-05-07 17:14:13</t>
  </si>
  <si>
    <t>2022-05-03</t>
  </si>
  <si>
    <t>2534804</t>
  </si>
  <si>
    <t>Sun Cindy</t>
  </si>
  <si>
    <t>1172.36</t>
  </si>
  <si>
    <t>177.00</t>
  </si>
  <si>
    <t>2022-05-03 03:19:04</t>
  </si>
  <si>
    <t>2022-05-02</t>
  </si>
  <si>
    <t>2533662</t>
  </si>
  <si>
    <t>柏林斯比特尔马克贝斯特韦斯特酒店</t>
  </si>
  <si>
    <t>Marchl Martina</t>
  </si>
  <si>
    <t>516.48</t>
  </si>
  <si>
    <t>78.00</t>
  </si>
  <si>
    <t>2022-05-02 12:56:37</t>
  </si>
  <si>
    <t>2022-05-01</t>
  </si>
  <si>
    <t>2531680</t>
  </si>
  <si>
    <t>罗德兹高级酒店</t>
  </si>
  <si>
    <t>BOUKHATEB Faudeil</t>
  </si>
  <si>
    <t>258.24</t>
  </si>
  <si>
    <t>39.00</t>
  </si>
  <si>
    <t>2022-05-01 03:05:31</t>
  </si>
  <si>
    <t>2022-04-12</t>
  </si>
  <si>
    <t>2507529</t>
  </si>
  <si>
    <t>卡尔巴里棕榈度假酒店</t>
  </si>
  <si>
    <t>Mogridge Leonie</t>
  </si>
  <si>
    <t>504.30</t>
  </si>
  <si>
    <t>79.00</t>
  </si>
  <si>
    <t>2022-04-12 17:34:47</t>
  </si>
  <si>
    <t>2022-02-21</t>
  </si>
  <si>
    <t>2428196</t>
  </si>
  <si>
    <t>西班牙古堡酒店 — 托莱多</t>
  </si>
  <si>
    <t>Lee Woo-min,Lee Woo-min</t>
  </si>
  <si>
    <t>849.55</t>
  </si>
  <si>
    <t>134.00</t>
  </si>
  <si>
    <t>2022-02-21 12:27:28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</si>
</sst>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44691</v>
      </c>
      <c r="G2" s="6">
        <v>44692</v>
      </c>
      <c r="H2" s="4">
        <v>1</v>
      </c>
      <c r="I2" s="4">
        <v>1</v>
      </c>
      <c r="J2" s="4">
        <v>1</v>
      </c>
      <c r="K2" s="4" t="s">
        <v>30</v>
      </c>
      <c r="L2" s="4">
        <v>134</v>
      </c>
      <c r="M2" s="4">
        <v>134</v>
      </c>
      <c r="N2" s="4" t="s">
        <v>31</v>
      </c>
      <c r="O2" s="4" t="s">
        <v>32</v>
      </c>
      <c r="P2" s="4" t="s">
        <v>33</v>
      </c>
      <c r="Q2" s="4">
        <v>0</v>
      </c>
      <c r="R2" s="7">
        <v>44613</v>
      </c>
      <c r="S2" s="6">
        <v>44695</v>
      </c>
      <c r="T2" s="4" t="s">
        <v>34</v>
      </c>
      <c r="U2" s="4">
        <v>134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44691</v>
      </c>
      <c r="G3" s="6">
        <v>44692</v>
      </c>
      <c r="H3" s="4">
        <v>1</v>
      </c>
      <c r="I3" s="4">
        <v>1</v>
      </c>
      <c r="J3" s="4">
        <v>1</v>
      </c>
      <c r="K3" s="4" t="s">
        <v>30</v>
      </c>
      <c r="L3" s="4">
        <v>79</v>
      </c>
      <c r="M3" s="4">
        <v>79</v>
      </c>
      <c r="N3" s="4" t="s">
        <v>40</v>
      </c>
      <c r="O3" s="4" t="s">
        <v>32</v>
      </c>
      <c r="P3" s="4" t="s">
        <v>33</v>
      </c>
      <c r="Q3" s="4">
        <v>0</v>
      </c>
      <c r="R3" s="7">
        <v>44663</v>
      </c>
      <c r="S3" s="6">
        <v>44695</v>
      </c>
      <c r="T3" s="4" t="s">
        <v>34</v>
      </c>
      <c r="U3" s="4">
        <v>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44691</v>
      </c>
      <c r="G4" s="6">
        <v>44692</v>
      </c>
      <c r="H4" s="4">
        <v>1</v>
      </c>
      <c r="I4" s="4">
        <v>1</v>
      </c>
      <c r="J4" s="4">
        <v>1</v>
      </c>
      <c r="K4" s="4" t="s">
        <v>30</v>
      </c>
      <c r="L4" s="4">
        <v>39</v>
      </c>
      <c r="M4" s="4">
        <v>39</v>
      </c>
      <c r="N4" s="4" t="s">
        <v>46</v>
      </c>
      <c r="O4" s="4" t="s">
        <v>32</v>
      </c>
      <c r="P4" s="4" t="s">
        <v>33</v>
      </c>
      <c r="Q4" s="4">
        <v>0</v>
      </c>
      <c r="R4" s="7">
        <v>44682</v>
      </c>
      <c r="S4" s="6">
        <v>44695</v>
      </c>
      <c r="T4" s="4" t="s">
        <v>34</v>
      </c>
      <c r="U4" s="4">
        <v>39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44691</v>
      </c>
      <c r="G5" s="6">
        <v>44692</v>
      </c>
      <c r="H5" s="4">
        <v>1</v>
      </c>
      <c r="I5" s="4">
        <v>1</v>
      </c>
      <c r="J5" s="4">
        <v>1</v>
      </c>
      <c r="K5" s="4" t="s">
        <v>30</v>
      </c>
      <c r="L5" s="4">
        <v>78</v>
      </c>
      <c r="M5" s="4">
        <v>78</v>
      </c>
      <c r="N5" s="4" t="s">
        <v>52</v>
      </c>
      <c r="O5" s="4" t="s">
        <v>32</v>
      </c>
      <c r="P5" s="4" t="s">
        <v>33</v>
      </c>
      <c r="Q5" s="4">
        <v>0</v>
      </c>
      <c r="R5" s="7">
        <v>44683</v>
      </c>
      <c r="S5" s="6">
        <v>44695</v>
      </c>
      <c r="T5" s="4" t="s">
        <v>34</v>
      </c>
      <c r="U5" s="4">
        <v>78</v>
      </c>
      <c r="V5" s="4">
        <v>0</v>
      </c>
      <c r="W5" s="4">
        <v>0</v>
      </c>
      <c r="X5" s="4" t="s">
        <v>41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44691</v>
      </c>
      <c r="G6" s="6">
        <v>44692</v>
      </c>
      <c r="H6" s="4">
        <v>1</v>
      </c>
      <c r="I6" s="4">
        <v>1</v>
      </c>
      <c r="J6" s="4">
        <v>1</v>
      </c>
      <c r="K6" s="4" t="s">
        <v>30</v>
      </c>
      <c r="L6" s="4">
        <v>177</v>
      </c>
      <c r="M6" s="4">
        <v>177</v>
      </c>
      <c r="N6" s="4" t="s">
        <v>57</v>
      </c>
      <c r="O6" s="4" t="s">
        <v>32</v>
      </c>
      <c r="P6" s="4" t="s">
        <v>33</v>
      </c>
      <c r="Q6" s="4">
        <v>0</v>
      </c>
      <c r="R6" s="7">
        <v>44684</v>
      </c>
      <c r="S6" s="6">
        <v>44695</v>
      </c>
      <c r="T6" s="4" t="s">
        <v>34</v>
      </c>
      <c r="U6" s="4">
        <v>177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44691</v>
      </c>
      <c r="G7" s="6">
        <v>44692</v>
      </c>
      <c r="H7" s="4">
        <v>1</v>
      </c>
      <c r="I7" s="4">
        <v>1</v>
      </c>
      <c r="J7" s="4">
        <v>1</v>
      </c>
      <c r="K7" s="4" t="s">
        <v>30</v>
      </c>
      <c r="L7" s="4">
        <v>185</v>
      </c>
      <c r="M7" s="4">
        <v>185</v>
      </c>
      <c r="N7" s="4" t="s">
        <v>59</v>
      </c>
      <c r="O7" s="4" t="s">
        <v>32</v>
      </c>
      <c r="P7" s="4" t="s">
        <v>33</v>
      </c>
      <c r="Q7" s="4">
        <v>0</v>
      </c>
      <c r="R7" s="7">
        <v>44688</v>
      </c>
      <c r="S7" s="6">
        <v>44695</v>
      </c>
      <c r="T7" s="4" t="s">
        <v>34</v>
      </c>
      <c r="U7" s="4">
        <v>185</v>
      </c>
      <c r="V7" s="4">
        <v>0</v>
      </c>
      <c r="W7" s="4">
        <v>0</v>
      </c>
      <c r="X7" s="4" t="s">
        <v>60</v>
      </c>
      <c r="Y7" s="4" t="s">
        <v>41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44690</v>
      </c>
      <c r="G8" s="6">
        <v>44692</v>
      </c>
      <c r="H8" s="4">
        <v>1</v>
      </c>
      <c r="I8" s="4">
        <v>2</v>
      </c>
      <c r="J8" s="4">
        <v>2</v>
      </c>
      <c r="K8" s="4" t="s">
        <v>30</v>
      </c>
      <c r="L8" s="4">
        <v>362</v>
      </c>
      <c r="M8" s="4">
        <v>362</v>
      </c>
      <c r="N8" s="4" t="s">
        <v>62</v>
      </c>
      <c r="O8" s="4" t="s">
        <v>32</v>
      </c>
      <c r="P8" s="4" t="s">
        <v>33</v>
      </c>
      <c r="Q8" s="4">
        <v>0</v>
      </c>
      <c r="R8" s="7">
        <v>44688</v>
      </c>
      <c r="S8" s="6">
        <v>44695</v>
      </c>
      <c r="T8" s="4" t="s">
        <v>34</v>
      </c>
      <c r="U8" s="4">
        <v>362</v>
      </c>
      <c r="V8" s="4">
        <v>0</v>
      </c>
      <c r="W8" s="4">
        <v>0</v>
      </c>
      <c r="X8" s="4" t="s">
        <v>41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44689</v>
      </c>
      <c r="G9" s="6">
        <v>44692</v>
      </c>
      <c r="H9" s="4">
        <v>1</v>
      </c>
      <c r="I9" s="4">
        <v>3</v>
      </c>
      <c r="J9" s="4">
        <v>3</v>
      </c>
      <c r="K9" s="4" t="s">
        <v>30</v>
      </c>
      <c r="L9" s="4">
        <v>165</v>
      </c>
      <c r="M9" s="4">
        <v>165</v>
      </c>
      <c r="N9" s="4" t="s">
        <v>67</v>
      </c>
      <c r="O9" s="4" t="s">
        <v>32</v>
      </c>
      <c r="P9" s="4" t="s">
        <v>33</v>
      </c>
      <c r="Q9" s="4">
        <v>0</v>
      </c>
      <c r="R9" s="7">
        <v>44688</v>
      </c>
      <c r="S9" s="6">
        <v>44695</v>
      </c>
      <c r="T9" s="4" t="s">
        <v>34</v>
      </c>
      <c r="U9" s="4">
        <v>165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51</v>
      </c>
      <c r="F10" s="6">
        <v>44689</v>
      </c>
      <c r="G10" s="6">
        <v>44692</v>
      </c>
      <c r="H10" s="4">
        <v>1</v>
      </c>
      <c r="I10" s="4">
        <v>3</v>
      </c>
      <c r="J10" s="4">
        <v>3</v>
      </c>
      <c r="K10" s="4" t="s">
        <v>30</v>
      </c>
      <c r="L10" s="4">
        <v>141</v>
      </c>
      <c r="M10" s="4">
        <v>141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44689</v>
      </c>
      <c r="S10" s="6">
        <v>44695</v>
      </c>
      <c r="T10" s="4" t="s">
        <v>34</v>
      </c>
      <c r="U10" s="4">
        <v>141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44691</v>
      </c>
      <c r="G11" s="6">
        <v>44692</v>
      </c>
      <c r="H11" s="4">
        <v>1</v>
      </c>
      <c r="I11" s="4">
        <v>1</v>
      </c>
      <c r="J11" s="4">
        <v>1</v>
      </c>
      <c r="K11" s="4" t="s">
        <v>30</v>
      </c>
      <c r="L11" s="4">
        <v>94</v>
      </c>
      <c r="M11" s="4">
        <v>94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44690</v>
      </c>
      <c r="S11" s="6">
        <v>44695</v>
      </c>
      <c r="T11" s="4" t="s">
        <v>34</v>
      </c>
      <c r="U11" s="4">
        <v>94</v>
      </c>
      <c r="V11" s="4">
        <v>0</v>
      </c>
      <c r="W11" s="4">
        <v>0</v>
      </c>
      <c r="X11" s="4" t="s">
        <v>41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44691</v>
      </c>
      <c r="G12" s="6">
        <v>44692</v>
      </c>
      <c r="H12" s="4">
        <v>1</v>
      </c>
      <c r="I12" s="4">
        <v>1</v>
      </c>
      <c r="J12" s="4">
        <v>1</v>
      </c>
      <c r="K12" s="4" t="s">
        <v>30</v>
      </c>
      <c r="L12" s="4">
        <v>128</v>
      </c>
      <c r="M12" s="4">
        <v>128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44690</v>
      </c>
      <c r="S12" s="6">
        <v>44695</v>
      </c>
      <c r="T12" s="4" t="s">
        <v>34</v>
      </c>
      <c r="U12" s="4">
        <v>128</v>
      </c>
      <c r="V12" s="4">
        <v>0</v>
      </c>
      <c r="W12" s="4">
        <v>0</v>
      </c>
      <c r="X12" s="4" t="s">
        <v>84</v>
      </c>
      <c r="Y12" s="4" t="s">
        <v>41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44691</v>
      </c>
      <c r="G13" s="6">
        <v>44692</v>
      </c>
      <c r="H13" s="4">
        <v>1</v>
      </c>
      <c r="I13" s="4">
        <v>1</v>
      </c>
      <c r="J13" s="4">
        <v>1</v>
      </c>
      <c r="K13" s="4" t="s">
        <v>30</v>
      </c>
      <c r="L13" s="4">
        <v>29</v>
      </c>
      <c r="M13" s="4">
        <v>29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44690</v>
      </c>
      <c r="S13" s="6">
        <v>44695</v>
      </c>
      <c r="T13" s="4" t="s">
        <v>34</v>
      </c>
      <c r="U13" s="4">
        <v>29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44691</v>
      </c>
      <c r="G14" s="6">
        <v>44692</v>
      </c>
      <c r="H14" s="4">
        <v>1</v>
      </c>
      <c r="I14" s="4">
        <v>1</v>
      </c>
      <c r="J14" s="4">
        <v>1</v>
      </c>
      <c r="K14" s="4" t="s">
        <v>30</v>
      </c>
      <c r="L14" s="4">
        <v>57</v>
      </c>
      <c r="M14" s="4">
        <v>57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44690</v>
      </c>
      <c r="S14" s="6">
        <v>44695</v>
      </c>
      <c r="T14" s="4" t="s">
        <v>34</v>
      </c>
      <c r="U14" s="4">
        <v>57</v>
      </c>
      <c r="V14" s="4">
        <v>0</v>
      </c>
      <c r="W14" s="4">
        <v>0</v>
      </c>
      <c r="X14" s="4" t="s">
        <v>41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44691</v>
      </c>
      <c r="G15" s="6">
        <v>44692</v>
      </c>
      <c r="H15" s="4">
        <v>1</v>
      </c>
      <c r="I15" s="4">
        <v>1</v>
      </c>
      <c r="J15" s="4">
        <v>1</v>
      </c>
      <c r="K15" s="4" t="s">
        <v>30</v>
      </c>
      <c r="L15" s="4">
        <v>52</v>
      </c>
      <c r="M15" s="4">
        <v>52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44691</v>
      </c>
      <c r="S15" s="6">
        <v>44695</v>
      </c>
      <c r="T15" s="4" t="s">
        <v>34</v>
      </c>
      <c r="U15" s="4">
        <v>52</v>
      </c>
      <c r="V15" s="4">
        <v>0</v>
      </c>
      <c r="W15" s="4">
        <v>0</v>
      </c>
      <c r="X15" s="4" t="s">
        <v>98</v>
      </c>
      <c r="Y15" s="4" t="s">
        <v>41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44691</v>
      </c>
      <c r="G16" s="6">
        <v>44692</v>
      </c>
      <c r="H16" s="4">
        <v>1</v>
      </c>
      <c r="I16" s="4">
        <v>1</v>
      </c>
      <c r="J16" s="4">
        <v>1</v>
      </c>
      <c r="K16" s="4" t="s">
        <v>30</v>
      </c>
      <c r="L16" s="4">
        <v>17</v>
      </c>
      <c r="M16" s="4">
        <v>17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44691</v>
      </c>
      <c r="S16" s="6">
        <v>44695</v>
      </c>
      <c r="T16" s="4" t="s">
        <v>34</v>
      </c>
      <c r="U16" s="4">
        <v>17</v>
      </c>
      <c r="V16" s="4">
        <v>0</v>
      </c>
      <c r="W16" s="4">
        <v>0</v>
      </c>
      <c r="X16" s="4" t="s">
        <v>103</v>
      </c>
      <c r="Y16" s="4" t="s">
        <v>41</v>
      </c>
    </row>
    <row r="17" s="4" customFormat="1" spans="1:25">
      <c r="A17" s="4" t="s">
        <v>89</v>
      </c>
      <c r="B17" s="4" t="s">
        <v>26</v>
      </c>
      <c r="C17" s="4" t="s">
        <v>104</v>
      </c>
      <c r="D17" s="4" t="s">
        <v>90</v>
      </c>
      <c r="E17" s="4" t="s">
        <v>91</v>
      </c>
      <c r="F17" s="6">
        <v>44691</v>
      </c>
      <c r="G17" s="6">
        <v>44692</v>
      </c>
      <c r="H17" s="4">
        <v>1</v>
      </c>
      <c r="I17" s="4">
        <v>1</v>
      </c>
      <c r="J17" s="4">
        <v>1</v>
      </c>
      <c r="K17" s="4" t="s">
        <v>30</v>
      </c>
      <c r="L17" s="4">
        <v>-57</v>
      </c>
      <c r="M17" s="4">
        <v>-57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44690</v>
      </c>
      <c r="S17" s="6">
        <v>44695</v>
      </c>
      <c r="T17" s="4" t="s">
        <v>34</v>
      </c>
      <c r="U17" s="4">
        <v>-57</v>
      </c>
      <c r="V17" s="4">
        <v>0</v>
      </c>
      <c r="W17" s="4">
        <v>0</v>
      </c>
      <c r="X17" s="4" t="s">
        <v>41</v>
      </c>
      <c r="Y17" s="4" t="s">
        <v>93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44691</v>
      </c>
      <c r="G18" s="6">
        <v>44692</v>
      </c>
      <c r="H18" s="4">
        <v>1</v>
      </c>
      <c r="I18" s="4">
        <v>1</v>
      </c>
      <c r="J18" s="4">
        <v>1</v>
      </c>
      <c r="K18" s="4" t="s">
        <v>30</v>
      </c>
      <c r="L18" s="4">
        <v>309</v>
      </c>
      <c r="M18" s="4">
        <v>309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44691</v>
      </c>
      <c r="S18" s="6">
        <v>44695</v>
      </c>
      <c r="T18" s="4" t="s">
        <v>34</v>
      </c>
      <c r="U18" s="4">
        <v>309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44691</v>
      </c>
      <c r="G19" s="6">
        <v>44692</v>
      </c>
      <c r="H19" s="4">
        <v>1</v>
      </c>
      <c r="I19" s="4">
        <v>1</v>
      </c>
      <c r="J19" s="4">
        <v>1</v>
      </c>
      <c r="K19" s="4" t="s">
        <v>30</v>
      </c>
      <c r="L19" s="4">
        <v>44</v>
      </c>
      <c r="M19" s="4">
        <v>44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44691</v>
      </c>
      <c r="S19" s="6">
        <v>44695</v>
      </c>
      <c r="T19" s="4" t="s">
        <v>34</v>
      </c>
      <c r="U19" s="4">
        <v>44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44691</v>
      </c>
      <c r="G20" s="6">
        <v>44692</v>
      </c>
      <c r="H20" s="4">
        <v>1</v>
      </c>
      <c r="I20" s="4">
        <v>1</v>
      </c>
      <c r="J20" s="4">
        <v>1</v>
      </c>
      <c r="K20" s="4" t="s">
        <v>30</v>
      </c>
      <c r="L20" s="4">
        <v>377</v>
      </c>
      <c r="M20" s="4">
        <v>377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44691</v>
      </c>
      <c r="S20" s="6">
        <v>44695</v>
      </c>
      <c r="T20" s="4" t="s">
        <v>34</v>
      </c>
      <c r="U20" s="4">
        <v>377</v>
      </c>
      <c r="V20" s="4">
        <v>0</v>
      </c>
      <c r="W20" s="4">
        <v>0</v>
      </c>
      <c r="X20" s="4" t="s">
        <v>41</v>
      </c>
      <c r="Y2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5">
        <v>17438788906</v>
      </c>
      <c r="B2" s="6">
        <v>44691</v>
      </c>
      <c r="C2" s="6">
        <v>44692</v>
      </c>
      <c r="D2" s="4">
        <v>134</v>
      </c>
      <c r="E2" s="4" t="str">
        <f>VLOOKUP(A2,HOP!A:L,12,0)</f>
        <v>134.00</v>
      </c>
      <c r="F2" s="4" t="str">
        <f>VLOOKUP(A2,HOP!A:C,3,0)</f>
        <v>2428196</v>
      </c>
      <c r="G2" s="4">
        <f>D2-E2</f>
        <v>0</v>
      </c>
      <c r="H2" s="4" t="str">
        <f>$H$1&amp;F2</f>
        <v>，2428196</v>
      </c>
      <c r="I2" s="4" t="str">
        <f>VLOOKUP(A2,HOP!A:U,21,0)</f>
        <v>直连</v>
      </c>
    </row>
    <row r="3" s="4" customFormat="1" spans="1:9">
      <c r="A3" s="5">
        <v>17792325474</v>
      </c>
      <c r="B3" s="6">
        <v>44691</v>
      </c>
      <c r="C3" s="6">
        <v>44692</v>
      </c>
      <c r="D3" s="4">
        <v>79</v>
      </c>
      <c r="E3" s="4" t="str">
        <f>VLOOKUP(A3,HOP!A:L,12,0)</f>
        <v>79.00</v>
      </c>
      <c r="F3" s="4" t="str">
        <f>VLOOKUP(A3,HOP!A:C,3,0)</f>
        <v>2507529</v>
      </c>
      <c r="G3" s="4">
        <f t="shared" ref="G3:G19" si="0">D3-E3</f>
        <v>0</v>
      </c>
      <c r="H3" s="4" t="str">
        <f t="shared" ref="H3:H19" si="1">$H$1&amp;F3</f>
        <v>，2507529</v>
      </c>
      <c r="I3" s="4" t="str">
        <f>VLOOKUP(A3,HOP!A:U,21,0)</f>
        <v>直连</v>
      </c>
    </row>
    <row r="4" s="4" customFormat="1" spans="1:9">
      <c r="A4" s="5">
        <v>17872373339</v>
      </c>
      <c r="B4" s="6">
        <v>44691</v>
      </c>
      <c r="C4" s="6">
        <v>44692</v>
      </c>
      <c r="D4" s="4">
        <v>39</v>
      </c>
      <c r="E4" s="4" t="str">
        <f>VLOOKUP(A4,HOP!A:L,12,0)</f>
        <v>39.00</v>
      </c>
      <c r="F4" s="4" t="str">
        <f>VLOOKUP(A4,HOP!A:C,3,0)</f>
        <v>2531680</v>
      </c>
      <c r="G4" s="4">
        <f t="shared" si="0"/>
        <v>0</v>
      </c>
      <c r="H4" s="4" t="str">
        <f t="shared" si="1"/>
        <v>，2531680</v>
      </c>
      <c r="I4" s="4" t="str">
        <f>VLOOKUP(A4,HOP!A:U,21,0)</f>
        <v>直连</v>
      </c>
    </row>
    <row r="5" s="4" customFormat="1" spans="1:9">
      <c r="A5" s="5">
        <v>17878948623</v>
      </c>
      <c r="B5" s="6">
        <v>44691</v>
      </c>
      <c r="C5" s="6">
        <v>44692</v>
      </c>
      <c r="D5" s="4">
        <v>78</v>
      </c>
      <c r="E5" s="4" t="str">
        <f>VLOOKUP(A5,HOP!A:L,12,0)</f>
        <v>78.00</v>
      </c>
      <c r="F5" s="4" t="str">
        <f>VLOOKUP(A5,HOP!A:C,3,0)</f>
        <v>2533662</v>
      </c>
      <c r="G5" s="4">
        <f t="shared" si="0"/>
        <v>0</v>
      </c>
      <c r="H5" s="4" t="str">
        <f t="shared" si="1"/>
        <v>，2533662</v>
      </c>
      <c r="I5" s="4" t="str">
        <f>VLOOKUP(A5,HOP!A:U,21,0)</f>
        <v>直连</v>
      </c>
    </row>
    <row r="6" s="4" customFormat="1" spans="1:9">
      <c r="A6" s="5">
        <v>17884241507</v>
      </c>
      <c r="B6" s="6">
        <v>44691</v>
      </c>
      <c r="C6" s="6">
        <v>44692</v>
      </c>
      <c r="D6" s="4">
        <v>177</v>
      </c>
      <c r="E6" s="4" t="str">
        <f>VLOOKUP(A6,HOP!A:L,12,0)</f>
        <v>177.00</v>
      </c>
      <c r="F6" s="4" t="str">
        <f>VLOOKUP(A6,HOP!A:C,3,0)</f>
        <v>2534804</v>
      </c>
      <c r="G6" s="4">
        <f t="shared" si="0"/>
        <v>0</v>
      </c>
      <c r="H6" s="4" t="str">
        <f t="shared" si="1"/>
        <v>，2534804</v>
      </c>
      <c r="I6" s="4" t="str">
        <f>VLOOKUP(A6,HOP!A:U,21,0)</f>
        <v>直连</v>
      </c>
    </row>
    <row r="7" s="4" customFormat="1" spans="1:9">
      <c r="A7" s="5">
        <v>17902213454</v>
      </c>
      <c r="B7" s="6">
        <v>44691</v>
      </c>
      <c r="C7" s="6">
        <v>44692</v>
      </c>
      <c r="D7" s="4">
        <v>185</v>
      </c>
      <c r="E7" s="4" t="str">
        <f>VLOOKUP(A7,HOP!A:L,12,0)</f>
        <v>185.00</v>
      </c>
      <c r="F7" s="4" t="str">
        <f>VLOOKUP(A7,HOP!A:C,3,0)</f>
        <v>2541518</v>
      </c>
      <c r="G7" s="4">
        <f t="shared" si="0"/>
        <v>0</v>
      </c>
      <c r="H7" s="4" t="str">
        <f t="shared" si="1"/>
        <v>，2541518</v>
      </c>
      <c r="I7" s="4" t="str">
        <f>VLOOKUP(A7,HOP!A:U,21,0)</f>
        <v>直连</v>
      </c>
    </row>
    <row r="8" s="4" customFormat="1" spans="1:9">
      <c r="A8" s="5">
        <v>17902620912</v>
      </c>
      <c r="B8" s="6">
        <v>44690</v>
      </c>
      <c r="C8" s="6">
        <v>44692</v>
      </c>
      <c r="D8" s="4">
        <v>362</v>
      </c>
      <c r="E8" s="4" t="str">
        <f>VLOOKUP(A8,HOP!A:L,12,0)</f>
        <v>362.00</v>
      </c>
      <c r="F8" s="4" t="str">
        <f>VLOOKUP(A8,HOP!A:C,3,0)</f>
        <v>2541730</v>
      </c>
      <c r="G8" s="4">
        <f t="shared" si="0"/>
        <v>0</v>
      </c>
      <c r="H8" s="4" t="str">
        <f t="shared" si="1"/>
        <v>，2541730</v>
      </c>
      <c r="I8" s="4" t="str">
        <f>VLOOKUP(A8,HOP!A:U,21,0)</f>
        <v>直连</v>
      </c>
    </row>
    <row r="9" s="4" customFormat="1" spans="1:9">
      <c r="A9" s="5">
        <v>17902667204</v>
      </c>
      <c r="B9" s="6">
        <v>44689</v>
      </c>
      <c r="C9" s="6">
        <v>44692</v>
      </c>
      <c r="D9" s="4">
        <v>165</v>
      </c>
      <c r="E9" s="4" t="str">
        <f>VLOOKUP(A9,HOP!A:L,12,0)</f>
        <v>165.00</v>
      </c>
      <c r="F9" s="4" t="str">
        <f>VLOOKUP(A9,HOP!A:C,3,0)</f>
        <v>2541754</v>
      </c>
      <c r="G9" s="4">
        <f t="shared" si="0"/>
        <v>0</v>
      </c>
      <c r="H9" s="4" t="str">
        <f t="shared" si="1"/>
        <v>，2541754</v>
      </c>
      <c r="I9" s="4" t="str">
        <f>VLOOKUP(A9,HOP!A:U,21,0)</f>
        <v>直连</v>
      </c>
    </row>
    <row r="10" s="4" customFormat="1" spans="1:9">
      <c r="A10" s="5">
        <v>17903767244</v>
      </c>
      <c r="B10" s="6">
        <v>44689</v>
      </c>
      <c r="C10" s="6">
        <v>44692</v>
      </c>
      <c r="D10" s="4">
        <v>141</v>
      </c>
      <c r="E10" s="4" t="str">
        <f>VLOOKUP(A10,HOP!A:L,12,0)</f>
        <v>141.00</v>
      </c>
      <c r="F10" s="4" t="str">
        <f>VLOOKUP(A10,HOP!A:C,3,0)</f>
        <v>2542450</v>
      </c>
      <c r="G10" s="4">
        <f t="shared" si="0"/>
        <v>0</v>
      </c>
      <c r="H10" s="4" t="str">
        <f t="shared" si="1"/>
        <v>，2542450</v>
      </c>
      <c r="I10" s="4" t="str">
        <f>VLOOKUP(A10,HOP!A:U,21,0)</f>
        <v>直连</v>
      </c>
    </row>
    <row r="11" s="4" customFormat="1" spans="1:9">
      <c r="A11" s="5">
        <v>17908337158</v>
      </c>
      <c r="B11" s="6">
        <v>44691</v>
      </c>
      <c r="C11" s="6">
        <v>44692</v>
      </c>
      <c r="D11" s="4">
        <v>94</v>
      </c>
      <c r="E11" s="4" t="str">
        <f>VLOOKUP(A11,HOP!A:L,12,0)</f>
        <v>94.00</v>
      </c>
      <c r="F11" s="4" t="str">
        <f>VLOOKUP(A11,HOP!A:C,3,0)</f>
        <v>2543458</v>
      </c>
      <c r="G11" s="4">
        <f t="shared" si="0"/>
        <v>0</v>
      </c>
      <c r="H11" s="4" t="str">
        <f t="shared" si="1"/>
        <v>，2543458</v>
      </c>
      <c r="I11" s="4" t="str">
        <f>VLOOKUP(A11,HOP!A:U,21,0)</f>
        <v>直连</v>
      </c>
    </row>
    <row r="12" s="4" customFormat="1" spans="1:9">
      <c r="A12" s="5">
        <v>17908590528</v>
      </c>
      <c r="B12" s="6">
        <v>44691</v>
      </c>
      <c r="C12" s="6">
        <v>44692</v>
      </c>
      <c r="D12" s="4">
        <v>128</v>
      </c>
      <c r="E12" s="4" t="str">
        <f>VLOOKUP(A12,HOP!A:L,12,0)</f>
        <v>128.00</v>
      </c>
      <c r="F12" s="4" t="str">
        <f>VLOOKUP(A12,HOP!A:C,3,0)</f>
        <v>2543525</v>
      </c>
      <c r="G12" s="4">
        <f t="shared" si="0"/>
        <v>0</v>
      </c>
      <c r="H12" s="4" t="str">
        <f t="shared" si="1"/>
        <v>，2543525</v>
      </c>
      <c r="I12" s="4" t="str">
        <f>VLOOKUP(A12,HOP!A:U,21,0)</f>
        <v>直连</v>
      </c>
    </row>
    <row r="13" s="4" customFormat="1" spans="1:9">
      <c r="A13" s="5">
        <v>17912287582</v>
      </c>
      <c r="B13" s="6">
        <v>44691</v>
      </c>
      <c r="C13" s="6">
        <v>44692</v>
      </c>
      <c r="D13" s="4">
        <v>29</v>
      </c>
      <c r="E13" s="4" t="str">
        <f>VLOOKUP(A13,HOP!A:L,12,0)</f>
        <v>29.00</v>
      </c>
      <c r="F13" s="4" t="str">
        <f>VLOOKUP(A13,HOP!A:C,3,0)</f>
        <v>2544391</v>
      </c>
      <c r="G13" s="4">
        <f t="shared" si="0"/>
        <v>0</v>
      </c>
      <c r="H13" s="4" t="str">
        <f t="shared" si="1"/>
        <v>，2544391</v>
      </c>
      <c r="I13" s="4" t="str">
        <f>VLOOKUP(A13,HOP!A:U,21,0)</f>
        <v>直连</v>
      </c>
    </row>
    <row r="14" s="4" customFormat="1" spans="1:9">
      <c r="A14" s="5">
        <v>17912395130</v>
      </c>
      <c r="B14" s="6">
        <v>44691</v>
      </c>
      <c r="C14" s="6">
        <v>44692</v>
      </c>
      <c r="D14" s="4">
        <v>0</v>
      </c>
      <c r="E14" s="4" t="str">
        <f>VLOOKUP(A14,HOP!A:L,12,0)</f>
        <v>0.00</v>
      </c>
      <c r="F14" s="4" t="str">
        <f>VLOOKUP(A14,HOP!A:C,3,0)</f>
        <v>2544422</v>
      </c>
      <c r="G14" s="4">
        <f t="shared" si="0"/>
        <v>0</v>
      </c>
      <c r="H14" s="4" t="str">
        <f t="shared" si="1"/>
        <v>，2544422</v>
      </c>
      <c r="I14" s="4" t="str">
        <f>VLOOKUP(A14,HOP!A:U,21,0)</f>
        <v>直连</v>
      </c>
    </row>
    <row r="15" s="4" customFormat="1" spans="1:9">
      <c r="A15" s="5">
        <v>17913085715</v>
      </c>
      <c r="B15" s="6">
        <v>44691</v>
      </c>
      <c r="C15" s="6">
        <v>44692</v>
      </c>
      <c r="D15" s="4">
        <v>52</v>
      </c>
      <c r="E15" s="4" t="str">
        <f>VLOOKUP(A15,HOP!A:L,12,0)</f>
        <v>52.00</v>
      </c>
      <c r="F15" s="4" t="str">
        <f>VLOOKUP(A15,HOP!A:C,3,0)</f>
        <v>2544703</v>
      </c>
      <c r="G15" s="4">
        <f t="shared" si="0"/>
        <v>0</v>
      </c>
      <c r="H15" s="4" t="str">
        <f t="shared" si="1"/>
        <v>，2544703</v>
      </c>
      <c r="I15" s="4" t="str">
        <f>VLOOKUP(A15,HOP!A:U,21,0)</f>
        <v>直连</v>
      </c>
    </row>
    <row r="16" s="4" customFormat="1" spans="1:9">
      <c r="A16" s="5">
        <v>17913195951</v>
      </c>
      <c r="B16" s="6">
        <v>44691</v>
      </c>
      <c r="C16" s="6">
        <v>44692</v>
      </c>
      <c r="D16" s="4">
        <v>17</v>
      </c>
      <c r="E16" s="4" t="str">
        <f>VLOOKUP(A16,HOP!A:L,12,0)</f>
        <v>17.00</v>
      </c>
      <c r="F16" s="4" t="str">
        <f>VLOOKUP(A16,HOP!A:C,3,0)</f>
        <v>2544817</v>
      </c>
      <c r="G16" s="4">
        <f t="shared" si="0"/>
        <v>0</v>
      </c>
      <c r="H16" s="4" t="str">
        <f t="shared" si="1"/>
        <v>，2544817</v>
      </c>
      <c r="I16" s="4" t="str">
        <f>VLOOKUP(A16,HOP!A:U,21,0)</f>
        <v>直连</v>
      </c>
    </row>
    <row r="17" s="4" customFormat="1" spans="1:9">
      <c r="A17" s="5">
        <v>17913403456</v>
      </c>
      <c r="B17" s="6">
        <v>44691</v>
      </c>
      <c r="C17" s="6">
        <v>44692</v>
      </c>
      <c r="D17" s="4">
        <v>309</v>
      </c>
      <c r="E17" s="4" t="str">
        <f>VLOOKUP(A17,HOP!A:L,12,0)</f>
        <v>309.00</v>
      </c>
      <c r="F17" s="4" t="str">
        <f>VLOOKUP(A17,HOP!A:C,3,0)</f>
        <v>2544948</v>
      </c>
      <c r="G17" s="4">
        <f t="shared" si="0"/>
        <v>0</v>
      </c>
      <c r="H17" s="4" t="str">
        <f t="shared" si="1"/>
        <v>，2544948</v>
      </c>
      <c r="I17" s="4" t="str">
        <f>VLOOKUP(A17,HOP!A:U,21,0)</f>
        <v>直连</v>
      </c>
    </row>
    <row r="18" s="4" customFormat="1" spans="1:9">
      <c r="A18" s="5">
        <v>17914083429</v>
      </c>
      <c r="B18" s="6">
        <v>44691</v>
      </c>
      <c r="C18" s="6">
        <v>44692</v>
      </c>
      <c r="D18" s="4">
        <v>44</v>
      </c>
      <c r="E18" s="4" t="str">
        <f>VLOOKUP(A18,HOP!A:L,12,0)</f>
        <v>44.00</v>
      </c>
      <c r="F18" s="4" t="str">
        <f>VLOOKUP(A18,HOP!A:C,3,0)</f>
        <v>2545263</v>
      </c>
      <c r="G18" s="4">
        <f t="shared" si="0"/>
        <v>0</v>
      </c>
      <c r="H18" s="4" t="str">
        <f t="shared" si="1"/>
        <v>，2545263</v>
      </c>
      <c r="I18" s="4" t="str">
        <f>VLOOKUP(A18,HOP!A:U,21,0)</f>
        <v>直连</v>
      </c>
    </row>
    <row r="19" s="4" customFormat="1" spans="1:9">
      <c r="A19" s="5">
        <v>17915501093</v>
      </c>
      <c r="B19" s="6">
        <v>44691</v>
      </c>
      <c r="C19" s="6">
        <v>44692</v>
      </c>
      <c r="D19" s="4">
        <v>377</v>
      </c>
      <c r="E19" s="4" t="str">
        <f>VLOOKUP(A19,HOP!A:L,12,0)</f>
        <v>377.00</v>
      </c>
      <c r="F19" s="4" t="str">
        <f>VLOOKUP(A19,HOP!A:C,3,0)</f>
        <v>2546229</v>
      </c>
      <c r="G19" s="4">
        <f t="shared" si="0"/>
        <v>0</v>
      </c>
      <c r="H19" s="4" t="str">
        <f t="shared" si="1"/>
        <v>，2546229</v>
      </c>
      <c r="I19" s="4" t="str">
        <f>VLOOKUP(A19,HOP!A:U,21,0)</f>
        <v>直连</v>
      </c>
    </row>
    <row r="21" spans="4:4">
      <c r="D21" s="4">
        <f>SUM(D2:D20)</f>
        <v>2410</v>
      </c>
    </row>
    <row r="25" spans="1:1">
      <c r="A25" s="4" t="s">
        <v>120</v>
      </c>
    </row>
    <row r="26" spans="1:1">
      <c r="A26" s="4" t="s">
        <v>121</v>
      </c>
    </row>
    <row r="27" spans="1:1">
      <c r="A27" s="4" t="s">
        <v>122</v>
      </c>
    </row>
  </sheetData>
  <autoFilter ref="A1:XFD1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</row>
    <row r="2" s="1" customFormat="1" spans="1:21">
      <c r="A2" s="3">
        <v>17915501093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30</v>
      </c>
      <c r="K2" s="1" t="s">
        <v>148</v>
      </c>
      <c r="L2" s="1" t="s">
        <v>148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</row>
    <row r="3" s="1" customFormat="1" spans="1:21">
      <c r="A3" s="3">
        <v>17914083429</v>
      </c>
      <c r="B3" s="1" t="s">
        <v>141</v>
      </c>
      <c r="C3" s="1" t="s">
        <v>157</v>
      </c>
      <c r="D3" s="1" t="s">
        <v>158</v>
      </c>
      <c r="E3" s="1" t="s">
        <v>159</v>
      </c>
      <c r="F3" s="1" t="s">
        <v>141</v>
      </c>
      <c r="G3" s="1" t="s">
        <v>145</v>
      </c>
      <c r="H3" s="1" t="s">
        <v>146</v>
      </c>
      <c r="I3" s="1" t="s">
        <v>160</v>
      </c>
      <c r="J3" s="1" t="s">
        <v>30</v>
      </c>
      <c r="K3" s="1" t="s">
        <v>161</v>
      </c>
      <c r="L3" s="1" t="s">
        <v>161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162</v>
      </c>
      <c r="S3" s="1" t="s">
        <v>154</v>
      </c>
      <c r="T3" s="1" t="s">
        <v>155</v>
      </c>
      <c r="U3" s="1" t="s">
        <v>156</v>
      </c>
    </row>
    <row r="4" s="1" customFormat="1" spans="1:21">
      <c r="A4" s="3">
        <v>17913403456</v>
      </c>
      <c r="B4" s="1" t="s">
        <v>141</v>
      </c>
      <c r="C4" s="1" t="s">
        <v>163</v>
      </c>
      <c r="D4" s="1" t="s">
        <v>164</v>
      </c>
      <c r="E4" s="1" t="s">
        <v>165</v>
      </c>
      <c r="F4" s="1" t="s">
        <v>141</v>
      </c>
      <c r="G4" s="1" t="s">
        <v>145</v>
      </c>
      <c r="H4" s="1" t="s">
        <v>146</v>
      </c>
      <c r="I4" s="1" t="s">
        <v>166</v>
      </c>
      <c r="J4" s="1" t="s">
        <v>30</v>
      </c>
      <c r="K4" s="1" t="s">
        <v>167</v>
      </c>
      <c r="L4" s="1" t="s">
        <v>167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168</v>
      </c>
      <c r="S4" s="1" t="s">
        <v>154</v>
      </c>
      <c r="T4" s="1" t="s">
        <v>155</v>
      </c>
      <c r="U4" s="1" t="s">
        <v>156</v>
      </c>
    </row>
    <row r="5" s="1" customFormat="1" spans="1:21">
      <c r="A5" s="3">
        <v>17913195951</v>
      </c>
      <c r="B5" s="1" t="s">
        <v>141</v>
      </c>
      <c r="C5" s="1" t="s">
        <v>169</v>
      </c>
      <c r="D5" s="1" t="s">
        <v>170</v>
      </c>
      <c r="E5" s="1" t="s">
        <v>171</v>
      </c>
      <c r="F5" s="1" t="s">
        <v>141</v>
      </c>
      <c r="G5" s="1" t="s">
        <v>145</v>
      </c>
      <c r="H5" s="1" t="s">
        <v>146</v>
      </c>
      <c r="I5" s="1" t="s">
        <v>172</v>
      </c>
      <c r="J5" s="1" t="s">
        <v>30</v>
      </c>
      <c r="K5" s="1" t="s">
        <v>173</v>
      </c>
      <c r="L5" s="1" t="s">
        <v>173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174</v>
      </c>
      <c r="S5" s="1" t="s">
        <v>154</v>
      </c>
      <c r="T5" s="1" t="s">
        <v>155</v>
      </c>
      <c r="U5" s="1" t="s">
        <v>156</v>
      </c>
    </row>
    <row r="6" s="1" customFormat="1" spans="1:21">
      <c r="A6" s="3">
        <v>17913085715</v>
      </c>
      <c r="B6" s="1" t="s">
        <v>141</v>
      </c>
      <c r="C6" s="1" t="s">
        <v>175</v>
      </c>
      <c r="D6" s="1" t="s">
        <v>176</v>
      </c>
      <c r="E6" s="1" t="s">
        <v>177</v>
      </c>
      <c r="F6" s="1" t="s">
        <v>141</v>
      </c>
      <c r="G6" s="1" t="s">
        <v>145</v>
      </c>
      <c r="H6" s="1" t="s">
        <v>146</v>
      </c>
      <c r="I6" s="1" t="s">
        <v>178</v>
      </c>
      <c r="J6" s="1" t="s">
        <v>30</v>
      </c>
      <c r="K6" s="1" t="s">
        <v>179</v>
      </c>
      <c r="L6" s="1" t="s">
        <v>179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180</v>
      </c>
      <c r="S6" s="1" t="s">
        <v>154</v>
      </c>
      <c r="T6" s="1" t="s">
        <v>155</v>
      </c>
      <c r="U6" s="1" t="s">
        <v>156</v>
      </c>
    </row>
    <row r="7" s="1" customFormat="1" spans="1:21">
      <c r="A7" s="3">
        <v>17912395130</v>
      </c>
      <c r="B7" s="1" t="s">
        <v>181</v>
      </c>
      <c r="C7" s="1" t="s">
        <v>182</v>
      </c>
      <c r="D7" s="1" t="s">
        <v>183</v>
      </c>
      <c r="E7" s="1" t="s">
        <v>184</v>
      </c>
      <c r="F7" s="1" t="s">
        <v>141</v>
      </c>
      <c r="G7" s="1" t="s">
        <v>145</v>
      </c>
      <c r="H7" s="1" t="s">
        <v>146</v>
      </c>
      <c r="I7" s="1" t="s">
        <v>150</v>
      </c>
      <c r="J7" s="1" t="s">
        <v>30</v>
      </c>
      <c r="K7" s="1" t="s">
        <v>150</v>
      </c>
      <c r="L7" s="1" t="s">
        <v>150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185</v>
      </c>
      <c r="S7" s="1" t="s">
        <v>154</v>
      </c>
      <c r="T7" s="1" t="s">
        <v>155</v>
      </c>
      <c r="U7" s="1" t="s">
        <v>156</v>
      </c>
    </row>
    <row r="8" s="1" customFormat="1" spans="1:21">
      <c r="A8" s="3">
        <v>17912287582</v>
      </c>
      <c r="B8" s="1" t="s">
        <v>181</v>
      </c>
      <c r="C8" s="1" t="s">
        <v>186</v>
      </c>
      <c r="D8" s="1" t="s">
        <v>187</v>
      </c>
      <c r="E8" s="1" t="s">
        <v>188</v>
      </c>
      <c r="F8" s="1" t="s">
        <v>141</v>
      </c>
      <c r="G8" s="1" t="s">
        <v>145</v>
      </c>
      <c r="H8" s="1" t="s">
        <v>146</v>
      </c>
      <c r="I8" s="1" t="s">
        <v>189</v>
      </c>
      <c r="J8" s="1" t="s">
        <v>30</v>
      </c>
      <c r="K8" s="1" t="s">
        <v>190</v>
      </c>
      <c r="L8" s="1" t="s">
        <v>190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191</v>
      </c>
      <c r="S8" s="1" t="s">
        <v>154</v>
      </c>
      <c r="T8" s="1" t="s">
        <v>155</v>
      </c>
      <c r="U8" s="1" t="s">
        <v>156</v>
      </c>
    </row>
    <row r="9" s="1" customFormat="1" spans="1:21">
      <c r="A9" s="3">
        <v>17908590528</v>
      </c>
      <c r="B9" s="1" t="s">
        <v>181</v>
      </c>
      <c r="C9" s="1" t="s">
        <v>192</v>
      </c>
      <c r="D9" s="1" t="s">
        <v>193</v>
      </c>
      <c r="E9" s="1" t="s">
        <v>194</v>
      </c>
      <c r="F9" s="1" t="s">
        <v>141</v>
      </c>
      <c r="G9" s="1" t="s">
        <v>145</v>
      </c>
      <c r="H9" s="1" t="s">
        <v>146</v>
      </c>
      <c r="I9" s="1" t="s">
        <v>195</v>
      </c>
      <c r="J9" s="1" t="s">
        <v>30</v>
      </c>
      <c r="K9" s="1" t="s">
        <v>196</v>
      </c>
      <c r="L9" s="1" t="s">
        <v>196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197</v>
      </c>
      <c r="S9" s="1" t="s">
        <v>154</v>
      </c>
      <c r="T9" s="1" t="s">
        <v>155</v>
      </c>
      <c r="U9" s="1" t="s">
        <v>156</v>
      </c>
    </row>
    <row r="10" s="1" customFormat="1" spans="1:21">
      <c r="A10" s="3">
        <v>17908337158</v>
      </c>
      <c r="B10" s="1" t="s">
        <v>181</v>
      </c>
      <c r="C10" s="1" t="s">
        <v>198</v>
      </c>
      <c r="D10" s="1" t="s">
        <v>199</v>
      </c>
      <c r="E10" s="1" t="s">
        <v>200</v>
      </c>
      <c r="F10" s="1" t="s">
        <v>141</v>
      </c>
      <c r="G10" s="1" t="s">
        <v>145</v>
      </c>
      <c r="H10" s="1" t="s">
        <v>146</v>
      </c>
      <c r="I10" s="1" t="s">
        <v>201</v>
      </c>
      <c r="J10" s="1" t="s">
        <v>30</v>
      </c>
      <c r="K10" s="1" t="s">
        <v>202</v>
      </c>
      <c r="L10" s="1" t="s">
        <v>202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203</v>
      </c>
      <c r="S10" s="1" t="s">
        <v>154</v>
      </c>
      <c r="T10" s="1" t="s">
        <v>155</v>
      </c>
      <c r="U10" s="1" t="s">
        <v>156</v>
      </c>
    </row>
    <row r="11" s="1" customFormat="1" spans="1:21">
      <c r="A11" s="3">
        <v>17903767244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204</v>
      </c>
      <c r="G11" s="1" t="s">
        <v>145</v>
      </c>
      <c r="H11" s="1" t="s">
        <v>146</v>
      </c>
      <c r="I11" s="1" t="s">
        <v>208</v>
      </c>
      <c r="J11" s="1" t="s">
        <v>30</v>
      </c>
      <c r="K11" s="1" t="s">
        <v>209</v>
      </c>
      <c r="L11" s="1" t="s">
        <v>209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210</v>
      </c>
      <c r="S11" s="1" t="s">
        <v>154</v>
      </c>
      <c r="T11" s="1" t="s">
        <v>155</v>
      </c>
      <c r="U11" s="1" t="s">
        <v>156</v>
      </c>
    </row>
    <row r="12" s="1" customFormat="1" spans="1:21">
      <c r="A12" s="3">
        <v>17902667204</v>
      </c>
      <c r="B12" s="1" t="s">
        <v>211</v>
      </c>
      <c r="C12" s="1" t="s">
        <v>212</v>
      </c>
      <c r="D12" s="1" t="s">
        <v>213</v>
      </c>
      <c r="E12" s="1" t="s">
        <v>214</v>
      </c>
      <c r="F12" s="1" t="s">
        <v>204</v>
      </c>
      <c r="G12" s="1" t="s">
        <v>145</v>
      </c>
      <c r="H12" s="1" t="s">
        <v>146</v>
      </c>
      <c r="I12" s="1" t="s">
        <v>215</v>
      </c>
      <c r="J12" s="1" t="s">
        <v>30</v>
      </c>
      <c r="K12" s="1" t="s">
        <v>216</v>
      </c>
      <c r="L12" s="1" t="s">
        <v>216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217</v>
      </c>
      <c r="S12" s="1" t="s">
        <v>154</v>
      </c>
      <c r="T12" s="1" t="s">
        <v>155</v>
      </c>
      <c r="U12" s="1" t="s">
        <v>156</v>
      </c>
    </row>
    <row r="13" s="1" customFormat="1" spans="1:21">
      <c r="A13" s="3">
        <v>17902620912</v>
      </c>
      <c r="B13" s="1" t="s">
        <v>211</v>
      </c>
      <c r="C13" s="1" t="s">
        <v>218</v>
      </c>
      <c r="D13" s="1" t="s">
        <v>219</v>
      </c>
      <c r="E13" s="1" t="s">
        <v>220</v>
      </c>
      <c r="F13" s="1" t="s">
        <v>181</v>
      </c>
      <c r="G13" s="1" t="s">
        <v>145</v>
      </c>
      <c r="H13" s="1" t="s">
        <v>146</v>
      </c>
      <c r="I13" s="1" t="s">
        <v>221</v>
      </c>
      <c r="J13" s="1" t="s">
        <v>30</v>
      </c>
      <c r="K13" s="1" t="s">
        <v>222</v>
      </c>
      <c r="L13" s="1" t="s">
        <v>222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152</v>
      </c>
      <c r="R13" s="1" t="s">
        <v>223</v>
      </c>
      <c r="S13" s="1" t="s">
        <v>154</v>
      </c>
      <c r="T13" s="1" t="s">
        <v>155</v>
      </c>
      <c r="U13" s="1" t="s">
        <v>156</v>
      </c>
    </row>
    <row r="14" s="1" customFormat="1" spans="1:21">
      <c r="A14" s="3">
        <v>17902213454</v>
      </c>
      <c r="B14" s="1" t="s">
        <v>211</v>
      </c>
      <c r="C14" s="1" t="s">
        <v>224</v>
      </c>
      <c r="D14" s="1" t="s">
        <v>219</v>
      </c>
      <c r="E14" s="1" t="s">
        <v>225</v>
      </c>
      <c r="F14" s="1" t="s">
        <v>141</v>
      </c>
      <c r="G14" s="1" t="s">
        <v>145</v>
      </c>
      <c r="H14" s="1" t="s">
        <v>146</v>
      </c>
      <c r="I14" s="1" t="s">
        <v>226</v>
      </c>
      <c r="J14" s="1" t="s">
        <v>30</v>
      </c>
      <c r="K14" s="1" t="s">
        <v>227</v>
      </c>
      <c r="L14" s="1" t="s">
        <v>227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152</v>
      </c>
      <c r="R14" s="1" t="s">
        <v>228</v>
      </c>
      <c r="S14" s="1" t="s">
        <v>154</v>
      </c>
      <c r="T14" s="1" t="s">
        <v>155</v>
      </c>
      <c r="U14" s="1" t="s">
        <v>156</v>
      </c>
    </row>
    <row r="15" s="1" customFormat="1" spans="1:21">
      <c r="A15" s="3">
        <v>17884241507</v>
      </c>
      <c r="B15" s="1" t="s">
        <v>229</v>
      </c>
      <c r="C15" s="1" t="s">
        <v>230</v>
      </c>
      <c r="D15" s="1" t="s">
        <v>219</v>
      </c>
      <c r="E15" s="1" t="s">
        <v>231</v>
      </c>
      <c r="F15" s="1" t="s">
        <v>141</v>
      </c>
      <c r="G15" s="1" t="s">
        <v>145</v>
      </c>
      <c r="H15" s="1" t="s">
        <v>146</v>
      </c>
      <c r="I15" s="1" t="s">
        <v>232</v>
      </c>
      <c r="J15" s="1" t="s">
        <v>30</v>
      </c>
      <c r="K15" s="1" t="s">
        <v>233</v>
      </c>
      <c r="L15" s="1" t="s">
        <v>233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152</v>
      </c>
      <c r="R15" s="1" t="s">
        <v>234</v>
      </c>
      <c r="S15" s="1" t="s">
        <v>154</v>
      </c>
      <c r="T15" s="1" t="s">
        <v>155</v>
      </c>
      <c r="U15" s="1" t="s">
        <v>156</v>
      </c>
    </row>
    <row r="16" s="1" customFormat="1" spans="1:21">
      <c r="A16" s="3">
        <v>17878948623</v>
      </c>
      <c r="B16" s="1" t="s">
        <v>235</v>
      </c>
      <c r="C16" s="1" t="s">
        <v>236</v>
      </c>
      <c r="D16" s="1" t="s">
        <v>237</v>
      </c>
      <c r="E16" s="1" t="s">
        <v>238</v>
      </c>
      <c r="F16" s="1" t="s">
        <v>141</v>
      </c>
      <c r="G16" s="1" t="s">
        <v>145</v>
      </c>
      <c r="H16" s="1" t="s">
        <v>146</v>
      </c>
      <c r="I16" s="1" t="s">
        <v>239</v>
      </c>
      <c r="J16" s="1" t="s">
        <v>30</v>
      </c>
      <c r="K16" s="1" t="s">
        <v>240</v>
      </c>
      <c r="L16" s="1" t="s">
        <v>240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152</v>
      </c>
      <c r="R16" s="1" t="s">
        <v>241</v>
      </c>
      <c r="S16" s="1" t="s">
        <v>154</v>
      </c>
      <c r="T16" s="1" t="s">
        <v>155</v>
      </c>
      <c r="U16" s="1" t="s">
        <v>156</v>
      </c>
    </row>
    <row r="17" s="1" customFormat="1" spans="1:21">
      <c r="A17" s="3">
        <v>17872373339</v>
      </c>
      <c r="B17" s="1" t="s">
        <v>242</v>
      </c>
      <c r="C17" s="1" t="s">
        <v>243</v>
      </c>
      <c r="D17" s="1" t="s">
        <v>244</v>
      </c>
      <c r="E17" s="1" t="s">
        <v>245</v>
      </c>
      <c r="F17" s="1" t="s">
        <v>141</v>
      </c>
      <c r="G17" s="1" t="s">
        <v>145</v>
      </c>
      <c r="H17" s="1" t="s">
        <v>146</v>
      </c>
      <c r="I17" s="1" t="s">
        <v>246</v>
      </c>
      <c r="J17" s="1" t="s">
        <v>30</v>
      </c>
      <c r="K17" s="1" t="s">
        <v>247</v>
      </c>
      <c r="L17" s="1" t="s">
        <v>247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152</v>
      </c>
      <c r="R17" s="1" t="s">
        <v>248</v>
      </c>
      <c r="S17" s="1" t="s">
        <v>154</v>
      </c>
      <c r="T17" s="1" t="s">
        <v>155</v>
      </c>
      <c r="U17" s="1" t="s">
        <v>156</v>
      </c>
    </row>
    <row r="18" s="1" customFormat="1" spans="1:21">
      <c r="A18" s="3">
        <v>17792325474</v>
      </c>
      <c r="B18" s="1" t="s">
        <v>249</v>
      </c>
      <c r="C18" s="1" t="s">
        <v>250</v>
      </c>
      <c r="D18" s="1" t="s">
        <v>251</v>
      </c>
      <c r="E18" s="1" t="s">
        <v>252</v>
      </c>
      <c r="F18" s="1" t="s">
        <v>141</v>
      </c>
      <c r="G18" s="1" t="s">
        <v>145</v>
      </c>
      <c r="H18" s="1" t="s">
        <v>146</v>
      </c>
      <c r="I18" s="1" t="s">
        <v>253</v>
      </c>
      <c r="J18" s="1" t="s">
        <v>30</v>
      </c>
      <c r="K18" s="1" t="s">
        <v>254</v>
      </c>
      <c r="L18" s="1" t="s">
        <v>254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152</v>
      </c>
      <c r="R18" s="1" t="s">
        <v>255</v>
      </c>
      <c r="S18" s="1" t="s">
        <v>154</v>
      </c>
      <c r="T18" s="1" t="s">
        <v>155</v>
      </c>
      <c r="U18" s="1" t="s">
        <v>156</v>
      </c>
    </row>
    <row r="19" s="1" customFormat="1" spans="1:21">
      <c r="A19" s="3">
        <v>17438788906</v>
      </c>
      <c r="B19" s="1" t="s">
        <v>256</v>
      </c>
      <c r="C19" s="1" t="s">
        <v>257</v>
      </c>
      <c r="D19" s="1" t="s">
        <v>258</v>
      </c>
      <c r="E19" s="1" t="s">
        <v>259</v>
      </c>
      <c r="F19" s="1" t="s">
        <v>141</v>
      </c>
      <c r="G19" s="1" t="s">
        <v>145</v>
      </c>
      <c r="H19" s="1" t="s">
        <v>146</v>
      </c>
      <c r="I19" s="1" t="s">
        <v>260</v>
      </c>
      <c r="J19" s="1" t="s">
        <v>30</v>
      </c>
      <c r="K19" s="1" t="s">
        <v>261</v>
      </c>
      <c r="L19" s="1" t="s">
        <v>261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152</v>
      </c>
      <c r="R19" s="1" t="s">
        <v>262</v>
      </c>
      <c r="S19" s="1" t="s">
        <v>154</v>
      </c>
      <c r="T19" s="1" t="s">
        <v>155</v>
      </c>
      <c r="U19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2022-05-14T01:09:47Z</dcterms:created>
  <dcterms:modified xsi:type="dcterms:W3CDTF">2022-05-14T01:26:44Z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C08CDBFBF442441DA1F54C0C6C8C8CC5</vt:lpwstr>
  </property>
  <property fmtid="{D5CDD505-2E9C-101B-9397-08002B2CF9AE}" pid="3" name="KSOProductBuildVer">
    <vt:lpwstr>2052-11.1.0.11636</vt:lpwstr>
  </property>
</Properties>
</file>