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对账!$A$1:$I$17</definedName>
  </definedNames>
  <calcPr calcId="144525"/>
</workbook>
</file>

<file path=xl/sharedStrings.xml><?xml version="1.0" encoding="utf-8"?>
<sst xmlns="http://schemas.openxmlformats.org/spreadsheetml/2006/main" count="998" uniqueCount="278">
  <si>
    <t>去哪儿网酒店预付对账单</t>
  </si>
  <si>
    <t>供应商名称：</t>
  </si>
  <si>
    <t>港丰国际</t>
  </si>
  <si>
    <t>结算周期：</t>
  </si>
  <si>
    <t>2022-05-09至2022-05-15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</si>
  <si>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</si>
  <si>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</si>
  <si>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</si>
  <si>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</si>
  <si>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</si>
  <si>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</si>
  <si>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</si>
  <si>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</si>
  <si>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</si>
  <si>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</si>
  <si>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</si>
  <si>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</si>
  <si>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</si>
  <si>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</si>
  <si>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</si>
  <si>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¥10,881.00</t>
  </si>
  <si>
    <t>¥1,650.00</t>
  </si>
  <si>
    <t>¥904.00</t>
  </si>
  <si>
    <t>-¥1,800.00</t>
  </si>
  <si>
    <t>¥6,527.00</t>
  </si>
  <si>
    <t>分类信息</t>
  </si>
  <si>
    <t>业务类型</t>
  </si>
  <si>
    <t>酒店预付（点击查看明细）</t>
  </si>
  <si>
    <t>¥8,327.00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</si>
  <si>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</si>
  <si>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</si>
  <si>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</si>
  <si>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</si>
  <si>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</si>
  <si>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</si>
  <si>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</si>
  <si>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</si>
  <si>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</si>
  <si>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</si>
  <si>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</si>
  <si>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</si>
  <si>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</si>
  <si>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</si>
  <si>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</si>
  <si>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</si>
  <si>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</si>
  <si>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</si>
  <si>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</si>
  <si>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</si>
  <si>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</si>
  <si>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</si>
  <si>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</si>
  <si>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</si>
  <si>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</si>
  <si>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</si>
  <si>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</si>
  <si>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</si>
  <si>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</si>
  <si>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</si>
  <si>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</si>
  <si>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</si>
  <si>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</si>
  <si>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</si>
  <si>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</si>
  <si>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</si>
  <si>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</si>
  <si>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</si>
  <si>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</si>
  <si>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</si>
  <si>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</si>
  <si>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</si>
  <si>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</si>
  <si>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702984933712</t>
  </si>
  <si>
    <t>2532469</t>
  </si>
  <si>
    <t>酒店预付</t>
  </si>
  <si>
    <t>否</t>
  </si>
  <si>
    <t>普通</t>
  </si>
  <si>
    <t>207768983</t>
  </si>
  <si>
    <t>巴厘岛机场希尔顿花园酒店</t>
  </si>
  <si>
    <t>1619975</t>
  </si>
  <si>
    <t>WANG/YUHAN</t>
  </si>
  <si>
    <t>2022-05-01</t>
  </si>
  <si>
    <t>2022-05-08</t>
  </si>
  <si>
    <t>2022-05-09</t>
  </si>
  <si>
    <t>¥222.00</t>
  </si>
  <si>
    <t>¥24.00</t>
  </si>
  <si>
    <t>¥198.00</t>
  </si>
  <si>
    <t>king guest room</t>
  </si>
  <si>
    <t>WEBSITE</t>
  </si>
  <si>
    <t>702991701794</t>
  </si>
  <si>
    <t>2542876</t>
  </si>
  <si>
    <t>158560718</t>
  </si>
  <si>
    <t>曼谷铂尔曼皇权酒店 (SHA Plus+)</t>
  </si>
  <si>
    <t>ZHU/HAIMING</t>
  </si>
  <si>
    <t>¥457.00</t>
  </si>
  <si>
    <t>¥40.00</t>
  </si>
  <si>
    <t>¥417.00</t>
  </si>
  <si>
    <t>Superior Twin Room</t>
  </si>
  <si>
    <t>702990922156</t>
  </si>
  <si>
    <t>2541157</t>
  </si>
  <si>
    <t>SABHARWAL/PAVNEESH</t>
  </si>
  <si>
    <t>2022-05-07</t>
  </si>
  <si>
    <t>¥930.00</t>
  </si>
  <si>
    <t>¥88.00</t>
  </si>
  <si>
    <t>¥842.00</t>
  </si>
  <si>
    <t>Superior Room</t>
  </si>
  <si>
    <t>702988531347</t>
  </si>
  <si>
    <t>2539063</t>
  </si>
  <si>
    <t>240195170</t>
  </si>
  <si>
    <t>阿德莱德银行街酒店</t>
  </si>
  <si>
    <t>WAMUKOYA/MERCY</t>
  </si>
  <si>
    <t>2022-05-05</t>
  </si>
  <si>
    <t>2022-05-10</t>
  </si>
  <si>
    <t>2022-05-11</t>
  </si>
  <si>
    <t>¥467.00</t>
  </si>
  <si>
    <t>¥50.00</t>
  </si>
  <si>
    <t>King Room</t>
  </si>
  <si>
    <t>702992832293</t>
  </si>
  <si>
    <t>2543942</t>
  </si>
  <si>
    <t>158555261</t>
  </si>
  <si>
    <t>素坤逸艾斯鲍克斯酒店</t>
  </si>
  <si>
    <t>XIAO/KANG</t>
  </si>
  <si>
    <t>Capsule Room</t>
  </si>
  <si>
    <t>702993879363</t>
  </si>
  <si>
    <t>2545295</t>
  </si>
  <si>
    <t>821095702</t>
  </si>
  <si>
    <t>洛杉矶冒险家全套房酒店</t>
  </si>
  <si>
    <t>ZHANG/ZIYANG</t>
  </si>
  <si>
    <t>¥563.00</t>
  </si>
  <si>
    <t>¥53.00</t>
  </si>
  <si>
    <t>¥510.00</t>
  </si>
  <si>
    <t>two room suite with two queen</t>
  </si>
  <si>
    <t>702994774378</t>
  </si>
  <si>
    <t>2546763</t>
  </si>
  <si>
    <t>221919455</t>
  </si>
  <si>
    <t>澳门大仓酒店</t>
  </si>
  <si>
    <t>WANG/PUION</t>
  </si>
  <si>
    <t>2022-05-12</t>
  </si>
  <si>
    <t>¥1,251.00</t>
  </si>
  <si>
    <t>¥131.00</t>
  </si>
  <si>
    <t>¥1,120.00</t>
  </si>
  <si>
    <t>Junior Suite</t>
  </si>
  <si>
    <t>702996009076</t>
  </si>
  <si>
    <t>2549695</t>
  </si>
  <si>
    <t>815791978</t>
  </si>
  <si>
    <t>惬客酒店</t>
  </si>
  <si>
    <t>Yoojun/Hwang|YoojunA/Hwang|YoojunB/Hwang</t>
  </si>
  <si>
    <t>2022-05-13</t>
  </si>
  <si>
    <t>2022-05-25</t>
  </si>
  <si>
    <t>2022-05-27</t>
  </si>
  <si>
    <t>2022-05-13 18:42:05</t>
  </si>
  <si>
    <t>standard double room</t>
  </si>
  <si>
    <t>702995307761</t>
  </si>
  <si>
    <t>2547716</t>
  </si>
  <si>
    <t>¥562.00</t>
  </si>
  <si>
    <t>¥52.00</t>
  </si>
  <si>
    <t>702995473357</t>
  </si>
  <si>
    <t>2547775</t>
  </si>
  <si>
    <t>LIAO/FEI</t>
  </si>
  <si>
    <t>2022-05-14</t>
  </si>
  <si>
    <t>¥932.00</t>
  </si>
  <si>
    <t>¥90.00</t>
  </si>
  <si>
    <t>702996219917</t>
  </si>
  <si>
    <t>2548623</t>
  </si>
  <si>
    <t>WEI/JIAWEI|YANG/TINGTING|YANG/ZHIPING|LIU/JINGFANG</t>
  </si>
  <si>
    <t>¥1,110.00</t>
  </si>
  <si>
    <t>¥108.00</t>
  </si>
  <si>
    <t>¥1,002.00</t>
  </si>
  <si>
    <t>702996427105</t>
  </si>
  <si>
    <t>2548586</t>
  </si>
  <si>
    <t>JIANG/HUI</t>
  </si>
  <si>
    <t>¥462.00</t>
  </si>
  <si>
    <t>¥45.00</t>
  </si>
  <si>
    <t>702997507832</t>
  </si>
  <si>
    <t>2550782</t>
  </si>
  <si>
    <t>WANG/CHANG</t>
  </si>
  <si>
    <t>2022-05-15</t>
  </si>
  <si>
    <t>¥478.00</t>
  </si>
  <si>
    <t>¥46.00</t>
  </si>
  <si>
    <t>¥432.00</t>
  </si>
  <si>
    <t>Superior 1 King Size Bed Room</t>
  </si>
  <si>
    <t>702997791117</t>
  </si>
  <si>
    <t>2550898</t>
  </si>
  <si>
    <t>702996689268</t>
  </si>
  <si>
    <t>2549740</t>
  </si>
  <si>
    <t>158543975</t>
  </si>
  <si>
    <t>芭堤雅暹罗海岸酒店 (SHA Extra+)</t>
  </si>
  <si>
    <t>ZHANG/HUANDONG</t>
  </si>
  <si>
    <t>¥465.00</t>
  </si>
  <si>
    <t>¥420.00</t>
  </si>
  <si>
    <t>Tropical Deluxe Room</t>
  </si>
  <si>
    <t>合计</t>
  </si>
  <si>
    <t/>
  </si>
  <si>
    <t>¥9,231.00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</si>
  <si>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</si>
  <si>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</si>
  <si>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</si>
  <si>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</si>
  <si>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</si>
  <si>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</si>
  <si>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</si>
  <si>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chase_deduct_EDYf220501161632488</t>
  </si>
  <si>
    <t>702965648671</t>
  </si>
  <si>
    <t>1150251</t>
  </si>
  <si>
    <t>赔付-房费追回</t>
  </si>
  <si>
    <t>--</t>
  </si>
  <si>
    <t>生成追赔task#追赔系统-预付扣款直连#</t>
  </si>
  <si>
    <t>NPH20220425200349826238</t>
  </si>
  <si>
    <t>返现日期</t>
  </si>
  <si>
    <t>，</t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</si>
  <si>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1800</t>
    </r>
    <r>
      <rPr>
        <sz val="10"/>
        <rFont val="宋体"/>
        <charset val="134"/>
      </rPr>
      <t>元</t>
    </r>
  </si>
  <si>
    <t>A220517111605481</t>
  </si>
  <si>
    <t>A220517111630481</t>
  </si>
  <si>
    <r>
      <t>总计：</t>
    </r>
    <r>
      <rPr>
        <sz val="10"/>
        <rFont val="Arial"/>
        <charset val="134"/>
      </rPr>
      <t>6527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</si>
  <si>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</si>
  <si>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</si>
  <si>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</si>
  <si>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</si>
  <si>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</si>
  <si>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</si>
  <si>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</si>
  <si>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</si>
  <si>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</si>
  <si>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</si>
  <si>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</si>
  <si>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</si>
  <si>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</si>
  <si>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</si>
  <si>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</si>
  <si>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</si>
  <si>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</si>
  <si>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巴厘岛伍拉·赖国际机场希尔顿花园酒店</t>
  </si>
  <si>
    <t>WANG YUHAN</t>
  </si>
  <si>
    <t>退房日周结</t>
  </si>
  <si>
    <t>198.00</t>
  </si>
  <si>
    <t>RMB</t>
  </si>
  <si>
    <t>0</t>
  </si>
  <si>
    <t>0.00</t>
  </si>
  <si>
    <t>去哪儿直连</t>
  </si>
  <si>
    <t>31</t>
  </si>
  <si>
    <t>2022-05-01 16:19:48</t>
  </si>
  <si>
    <t>汇智国际旅游发展有限公司</t>
  </si>
  <si>
    <t>直连</t>
  </si>
  <si>
    <t>Bank Street Motel</t>
  </si>
  <si>
    <t>WAMUKOYA MERCY</t>
  </si>
  <si>
    <t>417.00</t>
  </si>
  <si>
    <t>2022-05-05 22:26:06</t>
  </si>
  <si>
    <t>曼谷铂尔曼皇权酒店</t>
  </si>
  <si>
    <t>SABHARWAL PAVNEESH</t>
  </si>
  <si>
    <t>842.00</t>
  </si>
  <si>
    <t>2022-05-07 13:49:08</t>
  </si>
  <si>
    <t>直采</t>
  </si>
  <si>
    <t>ZHU HAIMING</t>
  </si>
  <si>
    <t>2022-05-08 18:04:28</t>
  </si>
  <si>
    <t>XIAO KANG</t>
  </si>
  <si>
    <t>2022-05-09 16:22:22</t>
  </si>
  <si>
    <t>ZHANG ZIYANG</t>
  </si>
  <si>
    <t>510.00</t>
  </si>
  <si>
    <t>2022-05-10 14:04:25</t>
  </si>
  <si>
    <t>WANG PUION</t>
  </si>
  <si>
    <t>1120.00</t>
  </si>
  <si>
    <t>2022-05-11 14:28:16</t>
  </si>
  <si>
    <t>2022-05-12 11:33:48</t>
  </si>
  <si>
    <t>LIAO FEI</t>
  </si>
  <si>
    <t>2022-05-12 12:47:59</t>
  </si>
  <si>
    <t>JIANG HUI</t>
  </si>
  <si>
    <t>2022-05-13 09:40:46</t>
  </si>
  <si>
    <t>WEI JIAWEI,YANG TINGTING,YANG ZHIPING,LIU JINGFANG</t>
  </si>
  <si>
    <t>1002.00</t>
  </si>
  <si>
    <t>2022-05-13 09:52:11</t>
  </si>
  <si>
    <t>芭堤雅暹罗海岸酒店</t>
  </si>
  <si>
    <t>ZHANG HUANDONG</t>
  </si>
  <si>
    <t>420.00</t>
  </si>
  <si>
    <t>2022-05-13 19:32:02</t>
  </si>
  <si>
    <t>WANG CHANG</t>
  </si>
  <si>
    <t>432.00</t>
  </si>
  <si>
    <t>2022-05-14 13:15:41</t>
  </si>
  <si>
    <t>2022-05-14 14:28:08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</si>
</sst>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18" borderId="10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22" borderId="11" applyNumberFormat="0" applyFon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2" fillId="11" borderId="16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21" fillId="23" borderId="12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15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15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1</v>
      </c>
      <c r="N2" s="7" t="s">
        <v>81</v>
      </c>
      <c r="O2" s="7" t="s">
        <v>82</v>
      </c>
      <c r="P2" s="7" t="s">
        <v>83</v>
      </c>
      <c r="Q2" s="7"/>
      <c r="R2" s="12" t="s">
        <v>84</v>
      </c>
      <c r="S2" s="14" t="s">
        <v>19</v>
      </c>
      <c r="T2" s="7"/>
      <c r="U2" s="12" t="s">
        <v>19</v>
      </c>
      <c r="V2" s="12" t="s">
        <v>84</v>
      </c>
      <c r="W2" s="14" t="s">
        <v>85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 t="s">
        <v>90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91</v>
      </c>
      <c r="H3" s="7" t="s">
        <v>92</v>
      </c>
      <c r="I3" s="7" t="s">
        <v>79</v>
      </c>
      <c r="J3" s="7" t="s">
        <v>2</v>
      </c>
      <c r="K3" s="7" t="s">
        <v>93</v>
      </c>
      <c r="L3" s="7">
        <v>1</v>
      </c>
      <c r="M3" s="7">
        <v>1</v>
      </c>
      <c r="N3" s="7" t="s">
        <v>82</v>
      </c>
      <c r="O3" s="7" t="s">
        <v>82</v>
      </c>
      <c r="P3" s="7" t="s">
        <v>83</v>
      </c>
      <c r="Q3" s="7"/>
      <c r="R3" s="12" t="s">
        <v>94</v>
      </c>
      <c r="S3" s="14" t="s">
        <v>19</v>
      </c>
      <c r="T3" s="7"/>
      <c r="U3" s="12" t="s">
        <v>19</v>
      </c>
      <c r="V3" s="12" t="s">
        <v>94</v>
      </c>
      <c r="W3" s="14" t="s">
        <v>95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91</v>
      </c>
      <c r="H4" s="7" t="s">
        <v>92</v>
      </c>
      <c r="I4" s="7" t="s">
        <v>79</v>
      </c>
      <c r="J4" s="7" t="s">
        <v>2</v>
      </c>
      <c r="K4" s="7" t="s">
        <v>100</v>
      </c>
      <c r="L4" s="7">
        <v>1</v>
      </c>
      <c r="M4" s="7">
        <v>2</v>
      </c>
      <c r="N4" s="7" t="s">
        <v>101</v>
      </c>
      <c r="O4" s="7" t="s">
        <v>101</v>
      </c>
      <c r="P4" s="7" t="s">
        <v>83</v>
      </c>
      <c r="Q4" s="7"/>
      <c r="R4" s="12" t="s">
        <v>102</v>
      </c>
      <c r="S4" s="14" t="s">
        <v>19</v>
      </c>
      <c r="T4" s="7"/>
      <c r="U4" s="12" t="s">
        <v>19</v>
      </c>
      <c r="V4" s="12" t="s">
        <v>102</v>
      </c>
      <c r="W4" s="14" t="s">
        <v>103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106</v>
      </c>
      <c r="B5" s="6" t="s">
        <v>107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108</v>
      </c>
      <c r="H5" s="7" t="s">
        <v>109</v>
      </c>
      <c r="I5" s="7" t="s">
        <v>79</v>
      </c>
      <c r="J5" s="7" t="s">
        <v>2</v>
      </c>
      <c r="K5" s="7" t="s">
        <v>110</v>
      </c>
      <c r="L5" s="7">
        <v>1</v>
      </c>
      <c r="M5" s="7">
        <v>1</v>
      </c>
      <c r="N5" s="7" t="s">
        <v>111</v>
      </c>
      <c r="O5" s="7" t="s">
        <v>112</v>
      </c>
      <c r="P5" s="7" t="s">
        <v>113</v>
      </c>
      <c r="Q5" s="7"/>
      <c r="R5" s="12" t="s">
        <v>114</v>
      </c>
      <c r="S5" s="14" t="s">
        <v>19</v>
      </c>
      <c r="T5" s="7"/>
      <c r="U5" s="12" t="s">
        <v>19</v>
      </c>
      <c r="V5" s="12" t="s">
        <v>114</v>
      </c>
      <c r="W5" s="14" t="s">
        <v>115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96</v>
      </c>
      <c r="AD5" t="s">
        <v>6</v>
      </c>
      <c r="AE5" t="s">
        <v>116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117</v>
      </c>
      <c r="B6" s="6" t="s">
        <v>118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119</v>
      </c>
      <c r="H6" s="7" t="s">
        <v>120</v>
      </c>
      <c r="I6" s="7" t="s">
        <v>79</v>
      </c>
      <c r="J6" s="7" t="s">
        <v>2</v>
      </c>
      <c r="K6" s="7" t="s">
        <v>121</v>
      </c>
      <c r="L6" s="7">
        <v>1</v>
      </c>
      <c r="M6" s="7">
        <v>2</v>
      </c>
      <c r="N6" s="7" t="s">
        <v>83</v>
      </c>
      <c r="O6" s="7" t="s">
        <v>83</v>
      </c>
      <c r="P6" s="7" t="s">
        <v>113</v>
      </c>
      <c r="Q6" s="7"/>
      <c r="R6" s="12" t="s">
        <v>84</v>
      </c>
      <c r="S6" s="14" t="s">
        <v>19</v>
      </c>
      <c r="T6" s="7"/>
      <c r="U6" s="12" t="s">
        <v>19</v>
      </c>
      <c r="V6" s="12" t="s">
        <v>84</v>
      </c>
      <c r="W6" s="14" t="s">
        <v>85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86</v>
      </c>
      <c r="AD6" t="s">
        <v>6</v>
      </c>
      <c r="AE6" t="s">
        <v>122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123</v>
      </c>
      <c r="B7" s="6" t="s">
        <v>124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125</v>
      </c>
      <c r="H7" s="7" t="s">
        <v>126</v>
      </c>
      <c r="I7" s="7" t="s">
        <v>79</v>
      </c>
      <c r="J7" s="7" t="s">
        <v>2</v>
      </c>
      <c r="K7" s="7" t="s">
        <v>127</v>
      </c>
      <c r="L7" s="7">
        <v>1</v>
      </c>
      <c r="M7" s="7">
        <v>1</v>
      </c>
      <c r="N7" s="7" t="s">
        <v>112</v>
      </c>
      <c r="O7" s="7" t="s">
        <v>112</v>
      </c>
      <c r="P7" s="7" t="s">
        <v>113</v>
      </c>
      <c r="Q7" s="7"/>
      <c r="R7" s="12" t="s">
        <v>128</v>
      </c>
      <c r="S7" s="14" t="s">
        <v>19</v>
      </c>
      <c r="T7" s="7"/>
      <c r="U7" s="12" t="s">
        <v>19</v>
      </c>
      <c r="V7" s="12" t="s">
        <v>128</v>
      </c>
      <c r="W7" s="14" t="s">
        <v>129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130</v>
      </c>
      <c r="AD7" t="s">
        <v>6</v>
      </c>
      <c r="AE7" t="s">
        <v>131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132</v>
      </c>
      <c r="B8" s="6" t="s">
        <v>133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134</v>
      </c>
      <c r="H8" s="7" t="s">
        <v>135</v>
      </c>
      <c r="I8" s="7" t="s">
        <v>79</v>
      </c>
      <c r="J8" s="7" t="s">
        <v>2</v>
      </c>
      <c r="K8" s="7" t="s">
        <v>136</v>
      </c>
      <c r="L8" s="7">
        <v>1</v>
      </c>
      <c r="M8" s="7">
        <v>1</v>
      </c>
      <c r="N8" s="7" t="s">
        <v>113</v>
      </c>
      <c r="O8" s="7" t="s">
        <v>113</v>
      </c>
      <c r="P8" s="7" t="s">
        <v>137</v>
      </c>
      <c r="Q8" s="7"/>
      <c r="R8" s="12" t="s">
        <v>138</v>
      </c>
      <c r="S8" s="14" t="s">
        <v>19</v>
      </c>
      <c r="T8" s="7"/>
      <c r="U8" s="12" t="s">
        <v>19</v>
      </c>
      <c r="V8" s="12" t="s">
        <v>138</v>
      </c>
      <c r="W8" s="14" t="s">
        <v>139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140</v>
      </c>
      <c r="AD8" t="s">
        <v>6</v>
      </c>
      <c r="AE8" t="s">
        <v>141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142</v>
      </c>
      <c r="B9" s="6" t="s">
        <v>143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144</v>
      </c>
      <c r="H9" s="7" t="s">
        <v>145</v>
      </c>
      <c r="I9" s="7" t="s">
        <v>79</v>
      </c>
      <c r="J9" s="7" t="s">
        <v>2</v>
      </c>
      <c r="K9" s="7" t="s">
        <v>146</v>
      </c>
      <c r="L9" s="7">
        <v>3</v>
      </c>
      <c r="M9" s="7">
        <v>2</v>
      </c>
      <c r="N9" s="7" t="s">
        <v>147</v>
      </c>
      <c r="O9" s="7" t="s">
        <v>148</v>
      </c>
      <c r="P9" s="7" t="s">
        <v>149</v>
      </c>
      <c r="Q9" s="7"/>
      <c r="R9" s="12" t="s">
        <v>21</v>
      </c>
      <c r="S9" s="14" t="s">
        <v>21</v>
      </c>
      <c r="T9" s="7" t="s">
        <v>150</v>
      </c>
      <c r="U9" s="12" t="s">
        <v>19</v>
      </c>
      <c r="V9" s="12" t="s">
        <v>19</v>
      </c>
      <c r="W9" s="14" t="s">
        <v>19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19</v>
      </c>
      <c r="AD9" t="s">
        <v>6</v>
      </c>
      <c r="AE9" t="s">
        <v>151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152</v>
      </c>
      <c r="B10" s="6" t="s">
        <v>153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125</v>
      </c>
      <c r="H10" s="7" t="s">
        <v>126</v>
      </c>
      <c r="I10" s="7" t="s">
        <v>79</v>
      </c>
      <c r="J10" s="7" t="s">
        <v>2</v>
      </c>
      <c r="K10" s="7" t="s">
        <v>127</v>
      </c>
      <c r="L10" s="7">
        <v>1</v>
      </c>
      <c r="M10" s="7">
        <v>1</v>
      </c>
      <c r="N10" s="7" t="s">
        <v>137</v>
      </c>
      <c r="O10" s="7" t="s">
        <v>137</v>
      </c>
      <c r="P10" s="7" t="s">
        <v>147</v>
      </c>
      <c r="Q10" s="7"/>
      <c r="R10" s="12" t="s">
        <v>154</v>
      </c>
      <c r="S10" s="14" t="s">
        <v>19</v>
      </c>
      <c r="T10" s="7"/>
      <c r="U10" s="12" t="s">
        <v>19</v>
      </c>
      <c r="V10" s="12" t="s">
        <v>154</v>
      </c>
      <c r="W10" s="14" t="s">
        <v>155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130</v>
      </c>
      <c r="AD10" t="s">
        <v>6</v>
      </c>
      <c r="AE10" t="s">
        <v>131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156</v>
      </c>
      <c r="B11" s="6" t="s">
        <v>157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91</v>
      </c>
      <c r="H11" s="7" t="s">
        <v>92</v>
      </c>
      <c r="I11" s="7" t="s">
        <v>79</v>
      </c>
      <c r="J11" s="7" t="s">
        <v>2</v>
      </c>
      <c r="K11" s="7" t="s">
        <v>158</v>
      </c>
      <c r="L11" s="7">
        <v>1</v>
      </c>
      <c r="M11" s="7">
        <v>2</v>
      </c>
      <c r="N11" s="7" t="s">
        <v>137</v>
      </c>
      <c r="O11" s="7" t="s">
        <v>137</v>
      </c>
      <c r="P11" s="7" t="s">
        <v>159</v>
      </c>
      <c r="Q11" s="7"/>
      <c r="R11" s="12" t="s">
        <v>160</v>
      </c>
      <c r="S11" s="14" t="s">
        <v>19</v>
      </c>
      <c r="T11" s="7"/>
      <c r="U11" s="12" t="s">
        <v>19</v>
      </c>
      <c r="V11" s="12" t="s">
        <v>160</v>
      </c>
      <c r="W11" s="14" t="s">
        <v>161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104</v>
      </c>
      <c r="AD11" t="s">
        <v>6</v>
      </c>
      <c r="AE11" t="s">
        <v>105</v>
      </c>
      <c r="AF11" t="s">
        <v>88</v>
      </c>
      <c r="AG11" t="s">
        <v>75</v>
      </c>
      <c r="AH11" t="s">
        <v>19</v>
      </c>
    </row>
    <row r="12" ht="14.25" customHeight="1" spans="1:34">
      <c r="A12" s="6" t="s">
        <v>162</v>
      </c>
      <c r="B12" s="6" t="s">
        <v>163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91</v>
      </c>
      <c r="H12" s="7" t="s">
        <v>92</v>
      </c>
      <c r="I12" s="7" t="s">
        <v>79</v>
      </c>
      <c r="J12" s="7" t="s">
        <v>2</v>
      </c>
      <c r="K12" s="7" t="s">
        <v>164</v>
      </c>
      <c r="L12" s="7">
        <v>2</v>
      </c>
      <c r="M12" s="7">
        <v>1</v>
      </c>
      <c r="N12" s="7" t="s">
        <v>147</v>
      </c>
      <c r="O12" s="7" t="s">
        <v>147</v>
      </c>
      <c r="P12" s="7" t="s">
        <v>159</v>
      </c>
      <c r="Q12" s="7"/>
      <c r="R12" s="12" t="s">
        <v>165</v>
      </c>
      <c r="S12" s="14" t="s">
        <v>19</v>
      </c>
      <c r="T12" s="7"/>
      <c r="U12" s="12" t="s">
        <v>19</v>
      </c>
      <c r="V12" s="12" t="s">
        <v>165</v>
      </c>
      <c r="W12" s="14" t="s">
        <v>166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167</v>
      </c>
      <c r="AD12" t="s">
        <v>6</v>
      </c>
      <c r="AE12" t="s">
        <v>105</v>
      </c>
      <c r="AF12" t="s">
        <v>88</v>
      </c>
      <c r="AG12" t="s">
        <v>75</v>
      </c>
      <c r="AH12" t="s">
        <v>19</v>
      </c>
    </row>
    <row r="13" ht="14.25" customHeight="1" spans="1:34">
      <c r="A13" s="6" t="s">
        <v>168</v>
      </c>
      <c r="B13" s="6" t="s">
        <v>169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91</v>
      </c>
      <c r="H13" s="7" t="s">
        <v>92</v>
      </c>
      <c r="I13" s="7" t="s">
        <v>79</v>
      </c>
      <c r="J13" s="7" t="s">
        <v>2</v>
      </c>
      <c r="K13" s="7" t="s">
        <v>170</v>
      </c>
      <c r="L13" s="7">
        <v>1</v>
      </c>
      <c r="M13" s="7">
        <v>1</v>
      </c>
      <c r="N13" s="7" t="s">
        <v>147</v>
      </c>
      <c r="O13" s="7" t="s">
        <v>147</v>
      </c>
      <c r="P13" s="7" t="s">
        <v>159</v>
      </c>
      <c r="Q13" s="7"/>
      <c r="R13" s="12" t="s">
        <v>171</v>
      </c>
      <c r="S13" s="14" t="s">
        <v>19</v>
      </c>
      <c r="T13" s="7"/>
      <c r="U13" s="12" t="s">
        <v>19</v>
      </c>
      <c r="V13" s="12" t="s">
        <v>171</v>
      </c>
      <c r="W13" s="14" t="s">
        <v>172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96</v>
      </c>
      <c r="AD13" t="s">
        <v>6</v>
      </c>
      <c r="AE13" t="s">
        <v>97</v>
      </c>
      <c r="AF13" t="s">
        <v>88</v>
      </c>
      <c r="AG13" t="s">
        <v>75</v>
      </c>
      <c r="AH13" t="s">
        <v>19</v>
      </c>
    </row>
    <row r="14" ht="14.25" customHeight="1" spans="1:34">
      <c r="A14" s="6" t="s">
        <v>173</v>
      </c>
      <c r="B14" s="6" t="s">
        <v>174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91</v>
      </c>
      <c r="H14" s="7" t="s">
        <v>92</v>
      </c>
      <c r="I14" s="7" t="s">
        <v>79</v>
      </c>
      <c r="J14" s="7" t="s">
        <v>2</v>
      </c>
      <c r="K14" s="7" t="s">
        <v>175</v>
      </c>
      <c r="L14" s="7">
        <v>1</v>
      </c>
      <c r="M14" s="7">
        <v>1</v>
      </c>
      <c r="N14" s="7" t="s">
        <v>159</v>
      </c>
      <c r="O14" s="7" t="s">
        <v>159</v>
      </c>
      <c r="P14" s="7" t="s">
        <v>176</v>
      </c>
      <c r="Q14" s="7"/>
      <c r="R14" s="12" t="s">
        <v>177</v>
      </c>
      <c r="S14" s="14" t="s">
        <v>19</v>
      </c>
      <c r="T14" s="7"/>
      <c r="U14" s="12" t="s">
        <v>19</v>
      </c>
      <c r="V14" s="12" t="s">
        <v>177</v>
      </c>
      <c r="W14" s="14" t="s">
        <v>178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88</v>
      </c>
      <c r="AG14" t="s">
        <v>75</v>
      </c>
      <c r="AH14" t="s">
        <v>19</v>
      </c>
    </row>
    <row r="15" ht="14.25" customHeight="1" spans="1:34">
      <c r="A15" s="6" t="s">
        <v>181</v>
      </c>
      <c r="B15" s="6" t="s">
        <v>182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91</v>
      </c>
      <c r="H15" s="7" t="s">
        <v>92</v>
      </c>
      <c r="I15" s="7" t="s">
        <v>79</v>
      </c>
      <c r="J15" s="7" t="s">
        <v>2</v>
      </c>
      <c r="K15" s="7" t="s">
        <v>164</v>
      </c>
      <c r="L15" s="7">
        <v>2</v>
      </c>
      <c r="M15" s="7">
        <v>1</v>
      </c>
      <c r="N15" s="7" t="s">
        <v>159</v>
      </c>
      <c r="O15" s="7" t="s">
        <v>159</v>
      </c>
      <c r="P15" s="7" t="s">
        <v>176</v>
      </c>
      <c r="Q15" s="7"/>
      <c r="R15" s="12" t="s">
        <v>165</v>
      </c>
      <c r="S15" s="14" t="s">
        <v>19</v>
      </c>
      <c r="T15" s="7"/>
      <c r="U15" s="12" t="s">
        <v>19</v>
      </c>
      <c r="V15" s="12" t="s">
        <v>165</v>
      </c>
      <c r="W15" s="14" t="s">
        <v>166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167</v>
      </c>
      <c r="AD15" t="s">
        <v>6</v>
      </c>
      <c r="AE15" t="s">
        <v>105</v>
      </c>
      <c r="AF15" t="s">
        <v>88</v>
      </c>
      <c r="AG15" t="s">
        <v>75</v>
      </c>
      <c r="AH15" t="s">
        <v>19</v>
      </c>
    </row>
    <row r="16" ht="14.25" customHeight="1" spans="1:34">
      <c r="A16" s="6" t="s">
        <v>183</v>
      </c>
      <c r="B16" s="6" t="s">
        <v>184</v>
      </c>
      <c r="C16" s="6" t="s">
        <v>74</v>
      </c>
      <c r="D16" s="6" t="s">
        <v>75</v>
      </c>
      <c r="E16" s="6" t="s">
        <v>76</v>
      </c>
      <c r="F16" s="6" t="s">
        <v>75</v>
      </c>
      <c r="G16" s="6" t="s">
        <v>185</v>
      </c>
      <c r="H16" s="7" t="s">
        <v>186</v>
      </c>
      <c r="I16" s="7" t="s">
        <v>79</v>
      </c>
      <c r="J16" s="7" t="s">
        <v>2</v>
      </c>
      <c r="K16" s="7" t="s">
        <v>187</v>
      </c>
      <c r="L16" s="7">
        <v>1</v>
      </c>
      <c r="M16" s="7">
        <v>1</v>
      </c>
      <c r="N16" s="7" t="s">
        <v>147</v>
      </c>
      <c r="O16" s="7" t="s">
        <v>159</v>
      </c>
      <c r="P16" s="7" t="s">
        <v>176</v>
      </c>
      <c r="Q16" s="7"/>
      <c r="R16" s="12" t="s">
        <v>188</v>
      </c>
      <c r="S16" s="14" t="s">
        <v>19</v>
      </c>
      <c r="T16" s="7"/>
      <c r="U16" s="12" t="s">
        <v>19</v>
      </c>
      <c r="V16" s="12" t="s">
        <v>188</v>
      </c>
      <c r="W16" s="14" t="s">
        <v>172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189</v>
      </c>
      <c r="AD16" t="s">
        <v>6</v>
      </c>
      <c r="AE16" t="s">
        <v>190</v>
      </c>
      <c r="AF16" t="s">
        <v>88</v>
      </c>
      <c r="AG16" t="s">
        <v>75</v>
      </c>
      <c r="AH16" t="s">
        <v>19</v>
      </c>
    </row>
    <row r="17" customHeight="1" spans="1:32">
      <c r="A17" s="10" t="s">
        <v>191</v>
      </c>
      <c r="B17" s="10"/>
      <c r="C17" s="10" t="s">
        <v>192</v>
      </c>
      <c r="D17" s="10"/>
      <c r="E17" s="10"/>
      <c r="F17" s="10"/>
      <c r="G17" s="10" t="s">
        <v>192</v>
      </c>
      <c r="H17" s="10" t="s">
        <v>192</v>
      </c>
      <c r="I17" s="10" t="s">
        <v>192</v>
      </c>
      <c r="J17" s="10" t="s">
        <v>192</v>
      </c>
      <c r="K17" s="10" t="s">
        <v>192</v>
      </c>
      <c r="L17" s="10" t="s">
        <v>192</v>
      </c>
      <c r="M17" s="10" t="s">
        <v>192</v>
      </c>
      <c r="N17" s="10" t="s">
        <v>192</v>
      </c>
      <c r="O17" s="10" t="s">
        <v>192</v>
      </c>
      <c r="P17" s="10" t="s">
        <v>192</v>
      </c>
      <c r="Q17" s="10"/>
      <c r="R17" s="13" t="s">
        <v>20</v>
      </c>
      <c r="S17" s="13" t="s">
        <v>21</v>
      </c>
      <c r="T17" s="10" t="s">
        <v>192</v>
      </c>
      <c r="U17" s="13"/>
      <c r="V17" s="13" t="s">
        <v>193</v>
      </c>
      <c r="W17" s="13" t="s">
        <v>22</v>
      </c>
      <c r="X17" s="13"/>
      <c r="Y17" s="13"/>
      <c r="Z17" s="13"/>
      <c r="AA17" s="10"/>
      <c r="AB17" s="13"/>
      <c r="AC17" s="10"/>
      <c r="AD17" s="10" t="s">
        <v>192</v>
      </c>
      <c r="AE17" s="10"/>
      <c r="AF1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194</v>
      </c>
      <c r="B1" s="4" t="s">
        <v>195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196</v>
      </c>
      <c r="H1" s="4" t="s">
        <v>197</v>
      </c>
      <c r="I1" s="4" t="s">
        <v>13</v>
      </c>
      <c r="J1" s="4" t="s">
        <v>17</v>
      </c>
      <c r="K1" s="4" t="s">
        <v>18</v>
      </c>
      <c r="L1" s="11" t="s">
        <v>198</v>
      </c>
      <c r="M1" s="4" t="s">
        <v>199</v>
      </c>
      <c r="N1" s="4" t="s">
        <v>200</v>
      </c>
    </row>
    <row r="2" ht="14.25" customHeight="1" spans="1:256">
      <c r="A2" s="6" t="s">
        <v>201</v>
      </c>
      <c r="B2" s="7" t="s">
        <v>202</v>
      </c>
      <c r="C2" s="7" t="s">
        <v>203</v>
      </c>
      <c r="D2" s="7" t="s">
        <v>2</v>
      </c>
      <c r="E2" s="7" t="s">
        <v>76</v>
      </c>
      <c r="F2" s="7" t="s">
        <v>75</v>
      </c>
      <c r="G2" s="7" t="s">
        <v>113</v>
      </c>
      <c r="H2" s="7" t="s">
        <v>204</v>
      </c>
      <c r="I2" s="12" t="s">
        <v>23</v>
      </c>
      <c r="J2" s="12" t="s">
        <v>19</v>
      </c>
      <c r="K2" s="12" t="s">
        <v>23</v>
      </c>
      <c r="L2" s="7" t="s">
        <v>205</v>
      </c>
      <c r="M2" s="7" t="s">
        <v>206</v>
      </c>
      <c r="N2" s="7" t="s">
        <v>207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191</v>
      </c>
      <c r="B3" s="10" t="s">
        <v>192</v>
      </c>
      <c r="C3" s="10" t="s">
        <v>192</v>
      </c>
      <c r="D3" s="10" t="s">
        <v>192</v>
      </c>
      <c r="E3" s="10"/>
      <c r="F3" s="10"/>
      <c r="G3" s="10" t="s">
        <v>192</v>
      </c>
      <c r="H3" s="10" t="s">
        <v>192</v>
      </c>
      <c r="I3" s="13" t="s">
        <v>23</v>
      </c>
      <c r="J3" s="13"/>
      <c r="K3" s="13"/>
      <c r="L3" s="10"/>
      <c r="M3" s="10" t="s">
        <v>192</v>
      </c>
      <c r="N3" t="s">
        <v>192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208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6"/>
  <sheetViews>
    <sheetView tabSelected="1" workbookViewId="0">
      <selection activeCell="A24" sqref="A24:C2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209</v>
      </c>
    </row>
    <row r="2" ht="14.25" customHeight="1" spans="1:9">
      <c r="A2" s="6" t="s">
        <v>72</v>
      </c>
      <c r="B2" s="7" t="s">
        <v>82</v>
      </c>
      <c r="C2" s="7" t="s">
        <v>83</v>
      </c>
      <c r="D2" s="3">
        <v>198</v>
      </c>
      <c r="E2" t="str">
        <f>VLOOKUP(A2,HOP!A:L,12,0)</f>
        <v>198.00</v>
      </c>
      <c r="F2" t="str">
        <f>VLOOKUP(A2,HOP!A:C,3,0)</f>
        <v>2532469</v>
      </c>
      <c r="G2">
        <f>D2-E2</f>
        <v>0</v>
      </c>
      <c r="H2" t="str">
        <f>$H$1&amp;F2</f>
        <v>，2532469</v>
      </c>
      <c r="I2" t="str">
        <f>VLOOKUP(A2,HOP!A:U,21,0)</f>
        <v>直连</v>
      </c>
    </row>
    <row r="3" ht="14.25" customHeight="1" spans="1:9">
      <c r="A3" s="6" t="s">
        <v>89</v>
      </c>
      <c r="B3" s="7" t="s">
        <v>82</v>
      </c>
      <c r="C3" s="7" t="s">
        <v>83</v>
      </c>
      <c r="D3" s="3">
        <v>417</v>
      </c>
      <c r="E3" t="str">
        <f>VLOOKUP(A3,HOP!A:L,12,0)</f>
        <v>417.00</v>
      </c>
      <c r="F3" t="str">
        <f>VLOOKUP(A3,HOP!A:C,3,0)</f>
        <v>2542876</v>
      </c>
      <c r="G3">
        <f t="shared" ref="G3:G17" si="0">D3-E3</f>
        <v>0</v>
      </c>
      <c r="H3" t="str">
        <f t="shared" ref="H3:H17" si="1">$H$1&amp;F3</f>
        <v>，2542876</v>
      </c>
      <c r="I3" t="str">
        <f>VLOOKUP(A3,HOP!A:U,21,0)</f>
        <v>直采</v>
      </c>
    </row>
    <row r="4" ht="14.25" customHeight="1" spans="1:9">
      <c r="A4" s="6" t="s">
        <v>98</v>
      </c>
      <c r="B4" s="7" t="s">
        <v>101</v>
      </c>
      <c r="C4" s="7" t="s">
        <v>83</v>
      </c>
      <c r="D4" s="3">
        <v>842</v>
      </c>
      <c r="E4" t="str">
        <f>VLOOKUP(A4,HOP!A:L,12,0)</f>
        <v>842.00</v>
      </c>
      <c r="F4" t="str">
        <f>VLOOKUP(A4,HOP!A:C,3,0)</f>
        <v>2541157</v>
      </c>
      <c r="G4">
        <f t="shared" si="0"/>
        <v>0</v>
      </c>
      <c r="H4" t="str">
        <f t="shared" si="1"/>
        <v>，2541157</v>
      </c>
      <c r="I4" t="str">
        <f>VLOOKUP(A4,HOP!A:U,21,0)</f>
        <v>直采</v>
      </c>
    </row>
    <row r="5" ht="14.25" customHeight="1" spans="1:9">
      <c r="A5" s="6" t="s">
        <v>106</v>
      </c>
      <c r="B5" s="7" t="s">
        <v>112</v>
      </c>
      <c r="C5" s="7" t="s">
        <v>113</v>
      </c>
      <c r="D5" s="3">
        <v>417</v>
      </c>
      <c r="E5" t="str">
        <f>VLOOKUP(A5,HOP!A:L,12,0)</f>
        <v>417.00</v>
      </c>
      <c r="F5" t="str">
        <f>VLOOKUP(A5,HOP!A:C,3,0)</f>
        <v>2539063</v>
      </c>
      <c r="G5">
        <f t="shared" si="0"/>
        <v>0</v>
      </c>
      <c r="H5" t="str">
        <f t="shared" si="1"/>
        <v>，2539063</v>
      </c>
      <c r="I5" t="str">
        <f>VLOOKUP(A5,HOP!A:U,21,0)</f>
        <v>直连</v>
      </c>
    </row>
    <row r="6" ht="14.25" customHeight="1" spans="1:9">
      <c r="A6" s="6" t="s">
        <v>117</v>
      </c>
      <c r="B6" s="7" t="s">
        <v>83</v>
      </c>
      <c r="C6" s="7" t="s">
        <v>113</v>
      </c>
      <c r="D6" s="3">
        <v>198</v>
      </c>
      <c r="E6" t="str">
        <f>VLOOKUP(A6,HOP!A:L,12,0)</f>
        <v>198.00</v>
      </c>
      <c r="F6" t="str">
        <f>VLOOKUP(A6,HOP!A:C,3,0)</f>
        <v>2543942</v>
      </c>
      <c r="G6">
        <f t="shared" si="0"/>
        <v>0</v>
      </c>
      <c r="H6" t="str">
        <f t="shared" si="1"/>
        <v>，2543942</v>
      </c>
      <c r="I6" t="str">
        <f>VLOOKUP(A6,HOP!A:U,21,0)</f>
        <v>直采</v>
      </c>
    </row>
    <row r="7" ht="14.25" customHeight="1" spans="1:9">
      <c r="A7" s="6" t="s">
        <v>123</v>
      </c>
      <c r="B7" s="7" t="s">
        <v>112</v>
      </c>
      <c r="C7" s="7" t="s">
        <v>113</v>
      </c>
      <c r="D7" s="3">
        <v>510</v>
      </c>
      <c r="E7" t="str">
        <f>VLOOKUP(A7,HOP!A:L,12,0)</f>
        <v>510.00</v>
      </c>
      <c r="F7" t="str">
        <f>VLOOKUP(A7,HOP!A:C,3,0)</f>
        <v>2545295</v>
      </c>
      <c r="G7">
        <f t="shared" si="0"/>
        <v>0</v>
      </c>
      <c r="H7" t="str">
        <f t="shared" si="1"/>
        <v>，2545295</v>
      </c>
      <c r="I7" t="str">
        <f>VLOOKUP(A7,HOP!A:U,21,0)</f>
        <v>直连</v>
      </c>
    </row>
    <row r="8" ht="14.25" customHeight="1" spans="1:9">
      <c r="A8" s="6" t="s">
        <v>132</v>
      </c>
      <c r="B8" s="7" t="s">
        <v>113</v>
      </c>
      <c r="C8" s="7" t="s">
        <v>137</v>
      </c>
      <c r="D8" s="3">
        <v>1120</v>
      </c>
      <c r="E8" t="str">
        <f>VLOOKUP(A8,HOP!A:L,12,0)</f>
        <v>1120.00</v>
      </c>
      <c r="F8" t="str">
        <f>VLOOKUP(A8,HOP!A:C,3,0)</f>
        <v>2546763</v>
      </c>
      <c r="G8">
        <f t="shared" si="0"/>
        <v>0</v>
      </c>
      <c r="H8" t="str">
        <f t="shared" si="1"/>
        <v>，2546763</v>
      </c>
      <c r="I8" t="str">
        <f>VLOOKUP(A8,HOP!A:U,21,0)</f>
        <v>直连</v>
      </c>
    </row>
    <row r="9" ht="14.25" hidden="1" customHeight="1" spans="1:9">
      <c r="A9" s="6" t="s">
        <v>142</v>
      </c>
      <c r="B9" s="7" t="s">
        <v>148</v>
      </c>
      <c r="C9" s="7" t="s">
        <v>149</v>
      </c>
      <c r="D9" s="3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t="14.25" customHeight="1" spans="1:9">
      <c r="A10" s="6" t="s">
        <v>152</v>
      </c>
      <c r="B10" s="7" t="s">
        <v>137</v>
      </c>
      <c r="C10" s="7" t="s">
        <v>147</v>
      </c>
      <c r="D10" s="3">
        <v>510</v>
      </c>
      <c r="E10" t="str">
        <f>VLOOKUP(A10,HOP!A:L,12,0)</f>
        <v>510.00</v>
      </c>
      <c r="F10" t="str">
        <f>VLOOKUP(A10,HOP!A:C,3,0)</f>
        <v>2547716</v>
      </c>
      <c r="G10">
        <f t="shared" si="0"/>
        <v>0</v>
      </c>
      <c r="H10" t="str">
        <f t="shared" si="1"/>
        <v>，2547716</v>
      </c>
      <c r="I10" t="str">
        <f>VLOOKUP(A10,HOP!A:U,21,0)</f>
        <v>直连</v>
      </c>
    </row>
    <row r="11" ht="14.25" customHeight="1" spans="1:9">
      <c r="A11" s="6" t="s">
        <v>156</v>
      </c>
      <c r="B11" s="7" t="s">
        <v>137</v>
      </c>
      <c r="C11" s="7" t="s">
        <v>159</v>
      </c>
      <c r="D11" s="3">
        <v>842</v>
      </c>
      <c r="E11" t="str">
        <f>VLOOKUP(A11,HOP!A:L,12,0)</f>
        <v>842.00</v>
      </c>
      <c r="F11" t="str">
        <f>VLOOKUP(A11,HOP!A:C,3,0)</f>
        <v>2547775</v>
      </c>
      <c r="G11">
        <f t="shared" si="0"/>
        <v>0</v>
      </c>
      <c r="H11" t="str">
        <f t="shared" si="1"/>
        <v>，2547775</v>
      </c>
      <c r="I11" t="str">
        <f>VLOOKUP(A11,HOP!A:U,21,0)</f>
        <v>直采</v>
      </c>
    </row>
    <row r="12" ht="14.25" customHeight="1" spans="1:9">
      <c r="A12" s="6" t="s">
        <v>162</v>
      </c>
      <c r="B12" s="7" t="s">
        <v>147</v>
      </c>
      <c r="C12" s="7" t="s">
        <v>159</v>
      </c>
      <c r="D12" s="3">
        <v>1002</v>
      </c>
      <c r="E12" t="str">
        <f>VLOOKUP(A12,HOP!A:L,12,0)</f>
        <v>1002.00</v>
      </c>
      <c r="F12" t="str">
        <f>VLOOKUP(A12,HOP!A:C,3,0)</f>
        <v>2548623</v>
      </c>
      <c r="G12">
        <f t="shared" si="0"/>
        <v>0</v>
      </c>
      <c r="H12" t="str">
        <f t="shared" si="1"/>
        <v>，2548623</v>
      </c>
      <c r="I12" t="str">
        <f>VLOOKUP(A12,HOP!A:U,21,0)</f>
        <v>直采</v>
      </c>
    </row>
    <row r="13" ht="14.25" customHeight="1" spans="1:9">
      <c r="A13" s="6" t="s">
        <v>168</v>
      </c>
      <c r="B13" s="7" t="s">
        <v>147</v>
      </c>
      <c r="C13" s="7" t="s">
        <v>159</v>
      </c>
      <c r="D13" s="3">
        <v>417</v>
      </c>
      <c r="E13" t="str">
        <f>VLOOKUP(A13,HOP!A:L,12,0)</f>
        <v>417.00</v>
      </c>
      <c r="F13" t="str">
        <f>VLOOKUP(A13,HOP!A:C,3,0)</f>
        <v>2548586</v>
      </c>
      <c r="G13">
        <f t="shared" si="0"/>
        <v>0</v>
      </c>
      <c r="H13" t="str">
        <f t="shared" si="1"/>
        <v>，2548586</v>
      </c>
      <c r="I13" t="str">
        <f>VLOOKUP(A13,HOP!A:U,21,0)</f>
        <v>直采</v>
      </c>
    </row>
    <row r="14" ht="14.25" customHeight="1" spans="1:9">
      <c r="A14" s="6" t="s">
        <v>173</v>
      </c>
      <c r="B14" s="7" t="s">
        <v>159</v>
      </c>
      <c r="C14" s="7" t="s">
        <v>176</v>
      </c>
      <c r="D14" s="3">
        <v>432</v>
      </c>
      <c r="E14" t="str">
        <f>VLOOKUP(A14,HOP!A:L,12,0)</f>
        <v>432.00</v>
      </c>
      <c r="F14" t="str">
        <f>VLOOKUP(A14,HOP!A:C,3,0)</f>
        <v>2550782</v>
      </c>
      <c r="G14">
        <f t="shared" si="0"/>
        <v>0</v>
      </c>
      <c r="H14" t="str">
        <f t="shared" si="1"/>
        <v>，2550782</v>
      </c>
      <c r="I14" t="str">
        <f>VLOOKUP(A14,HOP!A:U,21,0)</f>
        <v>直采</v>
      </c>
    </row>
    <row r="15" ht="14.25" customHeight="1" spans="1:9">
      <c r="A15" s="6" t="s">
        <v>181</v>
      </c>
      <c r="B15" s="7" t="s">
        <v>159</v>
      </c>
      <c r="C15" s="7" t="s">
        <v>176</v>
      </c>
      <c r="D15" s="3">
        <v>1002</v>
      </c>
      <c r="E15" t="str">
        <f>VLOOKUP(A15,HOP!A:L,12,0)</f>
        <v>1002.00</v>
      </c>
      <c r="F15" t="str">
        <f>VLOOKUP(A15,HOP!A:C,3,0)</f>
        <v>2550898</v>
      </c>
      <c r="G15">
        <f t="shared" si="0"/>
        <v>0</v>
      </c>
      <c r="H15" t="str">
        <f t="shared" si="1"/>
        <v>，2550898</v>
      </c>
      <c r="I15" t="str">
        <f>VLOOKUP(A15,HOP!A:U,21,0)</f>
        <v>直采</v>
      </c>
    </row>
    <row r="16" ht="14.25" customHeight="1" spans="1:9">
      <c r="A16" s="6" t="s">
        <v>183</v>
      </c>
      <c r="B16" s="7" t="s">
        <v>159</v>
      </c>
      <c r="C16" s="7" t="s">
        <v>176</v>
      </c>
      <c r="D16" s="3">
        <v>420</v>
      </c>
      <c r="E16" t="str">
        <f>VLOOKUP(A16,HOP!A:L,12,0)</f>
        <v>420.00</v>
      </c>
      <c r="F16" t="str">
        <f>VLOOKUP(A16,HOP!A:C,3,0)</f>
        <v>2549740</v>
      </c>
      <c r="G16">
        <f t="shared" si="0"/>
        <v>0</v>
      </c>
      <c r="H16" t="str">
        <f t="shared" si="1"/>
        <v>，2549740</v>
      </c>
      <c r="I16" t="str">
        <f>VLOOKUP(A16,HOP!A:U,21,0)</f>
        <v>直采</v>
      </c>
    </row>
    <row r="17" spans="1:10">
      <c r="A17" s="43" t="s">
        <v>202</v>
      </c>
      <c r="D17" s="8">
        <v>-1800</v>
      </c>
      <c r="E17" t="e">
        <f>VLOOKUP(A17,HOP!A:L,12,0)</f>
        <v>#N/A</v>
      </c>
      <c r="F17">
        <v>2508095</v>
      </c>
      <c r="G17" t="e">
        <f t="shared" si="0"/>
        <v>#N/A</v>
      </c>
      <c r="H17" t="str">
        <f t="shared" si="1"/>
        <v>，2508095</v>
      </c>
      <c r="I17" t="e">
        <f>VLOOKUP(A17,HOP!A:U,21,0)</f>
        <v>#N/A</v>
      </c>
      <c r="J17" t="s">
        <v>210</v>
      </c>
    </row>
    <row r="19" spans="4:4">
      <c r="D19" s="3">
        <f>SUM(D2:D18)</f>
        <v>6527</v>
      </c>
    </row>
    <row r="20" ht="14.25" spans="4:4">
      <c r="D20" s="9" t="s">
        <v>24</v>
      </c>
    </row>
    <row r="24" spans="1:3">
      <c r="A24" t="s">
        <v>211</v>
      </c>
      <c r="C24">
        <v>3772</v>
      </c>
    </row>
    <row r="25" spans="1:3">
      <c r="A25" t="s">
        <v>212</v>
      </c>
      <c r="C25">
        <v>2755</v>
      </c>
    </row>
    <row r="26" spans="1:3">
      <c r="A26" s="5" t="s">
        <v>213</v>
      </c>
      <c r="C26">
        <f>SUBTOTAL(9,C24:C25)</f>
        <v>6527</v>
      </c>
    </row>
  </sheetData>
  <autoFilter ref="A1:I17">
    <filterColumn colId="3">
      <filters>
        <filter val="198.00"/>
        <filter val="417.00"/>
        <filter val="420.00"/>
        <filter val="432.00"/>
        <filter val="510.00"/>
        <filter val="842.00"/>
        <filter val="1,002.00"/>
        <filter val="1,120.00"/>
        <filter val="-1,800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214</v>
      </c>
      <c r="B1" s="2" t="s">
        <v>215</v>
      </c>
      <c r="C1" s="2" t="s">
        <v>216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217</v>
      </c>
      <c r="I1" s="2" t="s">
        <v>218</v>
      </c>
      <c r="J1" s="2" t="s">
        <v>219</v>
      </c>
      <c r="K1" s="2" t="s">
        <v>220</v>
      </c>
      <c r="L1" s="2" t="s">
        <v>221</v>
      </c>
      <c r="M1" s="2" t="s">
        <v>222</v>
      </c>
      <c r="N1" s="2" t="s">
        <v>223</v>
      </c>
      <c r="O1" s="2" t="s">
        <v>224</v>
      </c>
      <c r="P1" s="2" t="s">
        <v>225</v>
      </c>
      <c r="Q1" s="2" t="s">
        <v>226</v>
      </c>
      <c r="R1" s="2" t="s">
        <v>227</v>
      </c>
      <c r="S1" s="2" t="s">
        <v>228</v>
      </c>
      <c r="T1" s="2" t="s">
        <v>229</v>
      </c>
      <c r="U1" s="2" t="s">
        <v>230</v>
      </c>
    </row>
    <row r="2" s="1" customFormat="1" spans="1:21">
      <c r="A2" s="1" t="s">
        <v>72</v>
      </c>
      <c r="B2" s="1" t="s">
        <v>81</v>
      </c>
      <c r="C2" s="1" t="s">
        <v>73</v>
      </c>
      <c r="D2" s="1" t="s">
        <v>231</v>
      </c>
      <c r="E2" s="1" t="s">
        <v>232</v>
      </c>
      <c r="F2" s="1" t="s">
        <v>82</v>
      </c>
      <c r="G2" s="1" t="s">
        <v>83</v>
      </c>
      <c r="H2" s="1" t="s">
        <v>233</v>
      </c>
      <c r="I2" s="1" t="s">
        <v>234</v>
      </c>
      <c r="J2" s="1" t="s">
        <v>235</v>
      </c>
      <c r="K2" s="1" t="s">
        <v>234</v>
      </c>
      <c r="L2" s="1" t="s">
        <v>234</v>
      </c>
      <c r="M2" s="1" t="s">
        <v>236</v>
      </c>
      <c r="N2" s="1" t="s">
        <v>236</v>
      </c>
      <c r="O2" s="1" t="s">
        <v>237</v>
      </c>
      <c r="P2" s="1" t="s">
        <v>238</v>
      </c>
      <c r="Q2" s="1" t="s">
        <v>239</v>
      </c>
      <c r="R2" s="1" t="s">
        <v>240</v>
      </c>
      <c r="S2" s="1" t="s">
        <v>75</v>
      </c>
      <c r="T2" s="1" t="s">
        <v>241</v>
      </c>
      <c r="U2" s="1" t="s">
        <v>242</v>
      </c>
    </row>
    <row r="3" s="1" customFormat="1" spans="1:21">
      <c r="A3" s="1" t="s">
        <v>106</v>
      </c>
      <c r="B3" s="1" t="s">
        <v>111</v>
      </c>
      <c r="C3" s="1" t="s">
        <v>107</v>
      </c>
      <c r="D3" s="1" t="s">
        <v>243</v>
      </c>
      <c r="E3" s="1" t="s">
        <v>244</v>
      </c>
      <c r="F3" s="1" t="s">
        <v>112</v>
      </c>
      <c r="G3" s="1" t="s">
        <v>113</v>
      </c>
      <c r="H3" s="1" t="s">
        <v>233</v>
      </c>
      <c r="I3" s="1" t="s">
        <v>245</v>
      </c>
      <c r="J3" s="1" t="s">
        <v>235</v>
      </c>
      <c r="K3" s="1" t="s">
        <v>245</v>
      </c>
      <c r="L3" s="1" t="s">
        <v>245</v>
      </c>
      <c r="M3" s="1" t="s">
        <v>236</v>
      </c>
      <c r="N3" s="1" t="s">
        <v>236</v>
      </c>
      <c r="O3" s="1" t="s">
        <v>237</v>
      </c>
      <c r="P3" s="1" t="s">
        <v>238</v>
      </c>
      <c r="Q3" s="1" t="s">
        <v>239</v>
      </c>
      <c r="R3" s="1" t="s">
        <v>246</v>
      </c>
      <c r="S3" s="1" t="s">
        <v>75</v>
      </c>
      <c r="T3" s="1" t="s">
        <v>241</v>
      </c>
      <c r="U3" s="1" t="s">
        <v>242</v>
      </c>
    </row>
    <row r="4" s="1" customFormat="1" spans="1:21">
      <c r="A4" s="1" t="s">
        <v>98</v>
      </c>
      <c r="B4" s="1" t="s">
        <v>101</v>
      </c>
      <c r="C4" s="1" t="s">
        <v>99</v>
      </c>
      <c r="D4" s="1" t="s">
        <v>247</v>
      </c>
      <c r="E4" s="1" t="s">
        <v>248</v>
      </c>
      <c r="F4" s="1" t="s">
        <v>101</v>
      </c>
      <c r="G4" s="1" t="s">
        <v>83</v>
      </c>
      <c r="H4" s="1" t="s">
        <v>233</v>
      </c>
      <c r="I4" s="1" t="s">
        <v>249</v>
      </c>
      <c r="J4" s="1" t="s">
        <v>235</v>
      </c>
      <c r="K4" s="1" t="s">
        <v>249</v>
      </c>
      <c r="L4" s="1" t="s">
        <v>249</v>
      </c>
      <c r="M4" s="1" t="s">
        <v>236</v>
      </c>
      <c r="N4" s="1" t="s">
        <v>236</v>
      </c>
      <c r="O4" s="1" t="s">
        <v>237</v>
      </c>
      <c r="P4" s="1" t="s">
        <v>238</v>
      </c>
      <c r="Q4" s="1" t="s">
        <v>239</v>
      </c>
      <c r="R4" s="1" t="s">
        <v>250</v>
      </c>
      <c r="S4" s="1" t="s">
        <v>75</v>
      </c>
      <c r="T4" s="1" t="s">
        <v>241</v>
      </c>
      <c r="U4" s="1" t="s">
        <v>251</v>
      </c>
    </row>
    <row r="5" s="1" customFormat="1" spans="1:21">
      <c r="A5" s="1" t="s">
        <v>89</v>
      </c>
      <c r="B5" s="1" t="s">
        <v>82</v>
      </c>
      <c r="C5" s="1" t="s">
        <v>90</v>
      </c>
      <c r="D5" s="1" t="s">
        <v>247</v>
      </c>
      <c r="E5" s="1" t="s">
        <v>252</v>
      </c>
      <c r="F5" s="1" t="s">
        <v>82</v>
      </c>
      <c r="G5" s="1" t="s">
        <v>83</v>
      </c>
      <c r="H5" s="1" t="s">
        <v>233</v>
      </c>
      <c r="I5" s="1" t="s">
        <v>245</v>
      </c>
      <c r="J5" s="1" t="s">
        <v>235</v>
      </c>
      <c r="K5" s="1" t="s">
        <v>245</v>
      </c>
      <c r="L5" s="1" t="s">
        <v>245</v>
      </c>
      <c r="M5" s="1" t="s">
        <v>236</v>
      </c>
      <c r="N5" s="1" t="s">
        <v>236</v>
      </c>
      <c r="O5" s="1" t="s">
        <v>237</v>
      </c>
      <c r="P5" s="1" t="s">
        <v>238</v>
      </c>
      <c r="Q5" s="1" t="s">
        <v>239</v>
      </c>
      <c r="R5" s="1" t="s">
        <v>253</v>
      </c>
      <c r="S5" s="1" t="s">
        <v>75</v>
      </c>
      <c r="T5" s="1" t="s">
        <v>241</v>
      </c>
      <c r="U5" s="1" t="s">
        <v>251</v>
      </c>
    </row>
    <row r="6" s="1" customFormat="1" spans="1:21">
      <c r="A6" s="1" t="s">
        <v>117</v>
      </c>
      <c r="B6" s="1" t="s">
        <v>83</v>
      </c>
      <c r="C6" s="1" t="s">
        <v>118</v>
      </c>
      <c r="D6" s="1" t="s">
        <v>120</v>
      </c>
      <c r="E6" s="1" t="s">
        <v>254</v>
      </c>
      <c r="F6" s="1" t="s">
        <v>83</v>
      </c>
      <c r="G6" s="1" t="s">
        <v>113</v>
      </c>
      <c r="H6" s="1" t="s">
        <v>233</v>
      </c>
      <c r="I6" s="1" t="s">
        <v>234</v>
      </c>
      <c r="J6" s="1" t="s">
        <v>235</v>
      </c>
      <c r="K6" s="1" t="s">
        <v>234</v>
      </c>
      <c r="L6" s="1" t="s">
        <v>234</v>
      </c>
      <c r="M6" s="1" t="s">
        <v>236</v>
      </c>
      <c r="N6" s="1" t="s">
        <v>236</v>
      </c>
      <c r="O6" s="1" t="s">
        <v>237</v>
      </c>
      <c r="P6" s="1" t="s">
        <v>238</v>
      </c>
      <c r="Q6" s="1" t="s">
        <v>239</v>
      </c>
      <c r="R6" s="1" t="s">
        <v>255</v>
      </c>
      <c r="S6" s="1" t="s">
        <v>75</v>
      </c>
      <c r="T6" s="1" t="s">
        <v>241</v>
      </c>
      <c r="U6" s="1" t="s">
        <v>251</v>
      </c>
    </row>
    <row r="7" s="1" customFormat="1" spans="1:21">
      <c r="A7" s="1" t="s">
        <v>123</v>
      </c>
      <c r="B7" s="1" t="s">
        <v>112</v>
      </c>
      <c r="C7" s="1" t="s">
        <v>124</v>
      </c>
      <c r="D7" s="1" t="s">
        <v>126</v>
      </c>
      <c r="E7" s="1" t="s">
        <v>256</v>
      </c>
      <c r="F7" s="1" t="s">
        <v>112</v>
      </c>
      <c r="G7" s="1" t="s">
        <v>113</v>
      </c>
      <c r="H7" s="1" t="s">
        <v>233</v>
      </c>
      <c r="I7" s="1" t="s">
        <v>257</v>
      </c>
      <c r="J7" s="1" t="s">
        <v>235</v>
      </c>
      <c r="K7" s="1" t="s">
        <v>257</v>
      </c>
      <c r="L7" s="1" t="s">
        <v>257</v>
      </c>
      <c r="M7" s="1" t="s">
        <v>236</v>
      </c>
      <c r="N7" s="1" t="s">
        <v>236</v>
      </c>
      <c r="O7" s="1" t="s">
        <v>237</v>
      </c>
      <c r="P7" s="1" t="s">
        <v>238</v>
      </c>
      <c r="Q7" s="1" t="s">
        <v>239</v>
      </c>
      <c r="R7" s="1" t="s">
        <v>258</v>
      </c>
      <c r="S7" s="1" t="s">
        <v>75</v>
      </c>
      <c r="T7" s="1" t="s">
        <v>241</v>
      </c>
      <c r="U7" s="1" t="s">
        <v>242</v>
      </c>
    </row>
    <row r="8" s="1" customFormat="1" spans="1:21">
      <c r="A8" s="1" t="s">
        <v>132</v>
      </c>
      <c r="B8" s="1" t="s">
        <v>113</v>
      </c>
      <c r="C8" s="1" t="s">
        <v>133</v>
      </c>
      <c r="D8" s="1" t="s">
        <v>135</v>
      </c>
      <c r="E8" s="1" t="s">
        <v>259</v>
      </c>
      <c r="F8" s="1" t="s">
        <v>113</v>
      </c>
      <c r="G8" s="1" t="s">
        <v>137</v>
      </c>
      <c r="H8" s="1" t="s">
        <v>233</v>
      </c>
      <c r="I8" s="1" t="s">
        <v>260</v>
      </c>
      <c r="J8" s="1" t="s">
        <v>235</v>
      </c>
      <c r="K8" s="1" t="s">
        <v>260</v>
      </c>
      <c r="L8" s="1" t="s">
        <v>260</v>
      </c>
      <c r="M8" s="1" t="s">
        <v>236</v>
      </c>
      <c r="N8" s="1" t="s">
        <v>236</v>
      </c>
      <c r="O8" s="1" t="s">
        <v>237</v>
      </c>
      <c r="P8" s="1" t="s">
        <v>238</v>
      </c>
      <c r="Q8" s="1" t="s">
        <v>239</v>
      </c>
      <c r="R8" s="1" t="s">
        <v>261</v>
      </c>
      <c r="S8" s="1" t="s">
        <v>75</v>
      </c>
      <c r="T8" s="1" t="s">
        <v>241</v>
      </c>
      <c r="U8" s="1" t="s">
        <v>242</v>
      </c>
    </row>
    <row r="9" s="1" customFormat="1" spans="1:21">
      <c r="A9" s="1" t="s">
        <v>152</v>
      </c>
      <c r="B9" s="1" t="s">
        <v>137</v>
      </c>
      <c r="C9" s="1" t="s">
        <v>153</v>
      </c>
      <c r="D9" s="1" t="s">
        <v>126</v>
      </c>
      <c r="E9" s="1" t="s">
        <v>256</v>
      </c>
      <c r="F9" s="1" t="s">
        <v>137</v>
      </c>
      <c r="G9" s="1" t="s">
        <v>147</v>
      </c>
      <c r="H9" s="1" t="s">
        <v>233</v>
      </c>
      <c r="I9" s="1" t="s">
        <v>257</v>
      </c>
      <c r="J9" s="1" t="s">
        <v>235</v>
      </c>
      <c r="K9" s="1" t="s">
        <v>257</v>
      </c>
      <c r="L9" s="1" t="s">
        <v>257</v>
      </c>
      <c r="M9" s="1" t="s">
        <v>236</v>
      </c>
      <c r="N9" s="1" t="s">
        <v>236</v>
      </c>
      <c r="O9" s="1" t="s">
        <v>237</v>
      </c>
      <c r="P9" s="1" t="s">
        <v>238</v>
      </c>
      <c r="Q9" s="1" t="s">
        <v>239</v>
      </c>
      <c r="R9" s="1" t="s">
        <v>262</v>
      </c>
      <c r="S9" s="1" t="s">
        <v>75</v>
      </c>
      <c r="T9" s="1" t="s">
        <v>241</v>
      </c>
      <c r="U9" s="1" t="s">
        <v>242</v>
      </c>
    </row>
    <row r="10" s="1" customFormat="1" spans="1:21">
      <c r="A10" s="1" t="s">
        <v>156</v>
      </c>
      <c r="B10" s="1" t="s">
        <v>137</v>
      </c>
      <c r="C10" s="1" t="s">
        <v>157</v>
      </c>
      <c r="D10" s="1" t="s">
        <v>247</v>
      </c>
      <c r="E10" s="1" t="s">
        <v>263</v>
      </c>
      <c r="F10" s="1" t="s">
        <v>137</v>
      </c>
      <c r="G10" s="1" t="s">
        <v>159</v>
      </c>
      <c r="H10" s="1" t="s">
        <v>233</v>
      </c>
      <c r="I10" s="1" t="s">
        <v>249</v>
      </c>
      <c r="J10" s="1" t="s">
        <v>235</v>
      </c>
      <c r="K10" s="1" t="s">
        <v>249</v>
      </c>
      <c r="L10" s="1" t="s">
        <v>249</v>
      </c>
      <c r="M10" s="1" t="s">
        <v>236</v>
      </c>
      <c r="N10" s="1" t="s">
        <v>236</v>
      </c>
      <c r="O10" s="1" t="s">
        <v>237</v>
      </c>
      <c r="P10" s="1" t="s">
        <v>238</v>
      </c>
      <c r="Q10" s="1" t="s">
        <v>239</v>
      </c>
      <c r="R10" s="1" t="s">
        <v>264</v>
      </c>
      <c r="S10" s="1" t="s">
        <v>75</v>
      </c>
      <c r="T10" s="1" t="s">
        <v>241</v>
      </c>
      <c r="U10" s="1" t="s">
        <v>251</v>
      </c>
    </row>
    <row r="11" s="1" customFormat="1" spans="1:21">
      <c r="A11" s="1" t="s">
        <v>168</v>
      </c>
      <c r="B11" s="1" t="s">
        <v>147</v>
      </c>
      <c r="C11" s="1" t="s">
        <v>169</v>
      </c>
      <c r="D11" s="1" t="s">
        <v>247</v>
      </c>
      <c r="E11" s="1" t="s">
        <v>265</v>
      </c>
      <c r="F11" s="1" t="s">
        <v>147</v>
      </c>
      <c r="G11" s="1" t="s">
        <v>159</v>
      </c>
      <c r="H11" s="1" t="s">
        <v>233</v>
      </c>
      <c r="I11" s="1" t="s">
        <v>245</v>
      </c>
      <c r="J11" s="1" t="s">
        <v>235</v>
      </c>
      <c r="K11" s="1" t="s">
        <v>245</v>
      </c>
      <c r="L11" s="1" t="s">
        <v>245</v>
      </c>
      <c r="M11" s="1" t="s">
        <v>236</v>
      </c>
      <c r="N11" s="1" t="s">
        <v>236</v>
      </c>
      <c r="O11" s="1" t="s">
        <v>237</v>
      </c>
      <c r="P11" s="1" t="s">
        <v>238</v>
      </c>
      <c r="Q11" s="1" t="s">
        <v>239</v>
      </c>
      <c r="R11" s="1" t="s">
        <v>266</v>
      </c>
      <c r="S11" s="1" t="s">
        <v>75</v>
      </c>
      <c r="T11" s="1" t="s">
        <v>241</v>
      </c>
      <c r="U11" s="1" t="s">
        <v>251</v>
      </c>
    </row>
    <row r="12" s="1" customFormat="1" spans="1:21">
      <c r="A12" s="1" t="s">
        <v>162</v>
      </c>
      <c r="B12" s="1" t="s">
        <v>147</v>
      </c>
      <c r="C12" s="1" t="s">
        <v>163</v>
      </c>
      <c r="D12" s="1" t="s">
        <v>247</v>
      </c>
      <c r="E12" s="1" t="s">
        <v>267</v>
      </c>
      <c r="F12" s="1" t="s">
        <v>147</v>
      </c>
      <c r="G12" s="1" t="s">
        <v>159</v>
      </c>
      <c r="H12" s="1" t="s">
        <v>233</v>
      </c>
      <c r="I12" s="1" t="s">
        <v>268</v>
      </c>
      <c r="J12" s="1" t="s">
        <v>235</v>
      </c>
      <c r="K12" s="1" t="s">
        <v>268</v>
      </c>
      <c r="L12" s="1" t="s">
        <v>268</v>
      </c>
      <c r="M12" s="1" t="s">
        <v>236</v>
      </c>
      <c r="N12" s="1" t="s">
        <v>236</v>
      </c>
      <c r="O12" s="1" t="s">
        <v>237</v>
      </c>
      <c r="P12" s="1" t="s">
        <v>238</v>
      </c>
      <c r="Q12" s="1" t="s">
        <v>239</v>
      </c>
      <c r="R12" s="1" t="s">
        <v>269</v>
      </c>
      <c r="S12" s="1" t="s">
        <v>75</v>
      </c>
      <c r="T12" s="1" t="s">
        <v>241</v>
      </c>
      <c r="U12" s="1" t="s">
        <v>251</v>
      </c>
    </row>
    <row r="13" s="1" customFormat="1" spans="1:21">
      <c r="A13" s="1" t="s">
        <v>183</v>
      </c>
      <c r="B13" s="1" t="s">
        <v>147</v>
      </c>
      <c r="C13" s="1" t="s">
        <v>184</v>
      </c>
      <c r="D13" s="1" t="s">
        <v>270</v>
      </c>
      <c r="E13" s="1" t="s">
        <v>271</v>
      </c>
      <c r="F13" s="1" t="s">
        <v>159</v>
      </c>
      <c r="G13" s="1" t="s">
        <v>176</v>
      </c>
      <c r="H13" s="1" t="s">
        <v>233</v>
      </c>
      <c r="I13" s="1" t="s">
        <v>272</v>
      </c>
      <c r="J13" s="1" t="s">
        <v>235</v>
      </c>
      <c r="K13" s="1" t="s">
        <v>272</v>
      </c>
      <c r="L13" s="1" t="s">
        <v>272</v>
      </c>
      <c r="M13" s="1" t="s">
        <v>236</v>
      </c>
      <c r="N13" s="1" t="s">
        <v>236</v>
      </c>
      <c r="O13" s="1" t="s">
        <v>237</v>
      </c>
      <c r="P13" s="1" t="s">
        <v>238</v>
      </c>
      <c r="Q13" s="1" t="s">
        <v>239</v>
      </c>
      <c r="R13" s="1" t="s">
        <v>273</v>
      </c>
      <c r="S13" s="1" t="s">
        <v>75</v>
      </c>
      <c r="T13" s="1" t="s">
        <v>241</v>
      </c>
      <c r="U13" s="1" t="s">
        <v>251</v>
      </c>
    </row>
    <row r="14" s="1" customFormat="1" spans="1:21">
      <c r="A14" s="1" t="s">
        <v>173</v>
      </c>
      <c r="B14" s="1" t="s">
        <v>159</v>
      </c>
      <c r="C14" s="1" t="s">
        <v>174</v>
      </c>
      <c r="D14" s="1" t="s">
        <v>247</v>
      </c>
      <c r="E14" s="1" t="s">
        <v>274</v>
      </c>
      <c r="F14" s="1" t="s">
        <v>159</v>
      </c>
      <c r="G14" s="1" t="s">
        <v>176</v>
      </c>
      <c r="H14" s="1" t="s">
        <v>233</v>
      </c>
      <c r="I14" s="1" t="s">
        <v>275</v>
      </c>
      <c r="J14" s="1" t="s">
        <v>235</v>
      </c>
      <c r="K14" s="1" t="s">
        <v>275</v>
      </c>
      <c r="L14" s="1" t="s">
        <v>275</v>
      </c>
      <c r="M14" s="1" t="s">
        <v>236</v>
      </c>
      <c r="N14" s="1" t="s">
        <v>236</v>
      </c>
      <c r="O14" s="1" t="s">
        <v>237</v>
      </c>
      <c r="P14" s="1" t="s">
        <v>238</v>
      </c>
      <c r="Q14" s="1" t="s">
        <v>239</v>
      </c>
      <c r="R14" s="1" t="s">
        <v>276</v>
      </c>
      <c r="S14" s="1" t="s">
        <v>75</v>
      </c>
      <c r="T14" s="1" t="s">
        <v>241</v>
      </c>
      <c r="U14" s="1" t="s">
        <v>251</v>
      </c>
    </row>
    <row r="15" s="1" customFormat="1" spans="1:21">
      <c r="A15" s="1" t="s">
        <v>181</v>
      </c>
      <c r="B15" s="1" t="s">
        <v>159</v>
      </c>
      <c r="C15" s="1" t="s">
        <v>182</v>
      </c>
      <c r="D15" s="1" t="s">
        <v>247</v>
      </c>
      <c r="E15" s="1" t="s">
        <v>267</v>
      </c>
      <c r="F15" s="1" t="s">
        <v>159</v>
      </c>
      <c r="G15" s="1" t="s">
        <v>176</v>
      </c>
      <c r="H15" s="1" t="s">
        <v>233</v>
      </c>
      <c r="I15" s="1" t="s">
        <v>268</v>
      </c>
      <c r="J15" s="1" t="s">
        <v>235</v>
      </c>
      <c r="K15" s="1" t="s">
        <v>268</v>
      </c>
      <c r="L15" s="1" t="s">
        <v>268</v>
      </c>
      <c r="M15" s="1" t="s">
        <v>236</v>
      </c>
      <c r="N15" s="1" t="s">
        <v>236</v>
      </c>
      <c r="O15" s="1" t="s">
        <v>237</v>
      </c>
      <c r="P15" s="1" t="s">
        <v>238</v>
      </c>
      <c r="Q15" s="1" t="s">
        <v>239</v>
      </c>
      <c r="R15" s="1" t="s">
        <v>277</v>
      </c>
      <c r="S15" s="1" t="s">
        <v>75</v>
      </c>
      <c r="T15" s="1" t="s">
        <v>241</v>
      </c>
      <c r="U15" s="1" t="s">
        <v>251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2022-05-17T03:14:05Z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2946AF897ADD485F97580F0FBC62175B</vt:lpwstr>
  </property>
</Properties>
</file>