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</definedName>
  </definedNames>
  <calcPr calcId="144525"/>
</workbook>
</file>

<file path=xl/sharedStrings.xml><?xml version="1.0" encoding="utf-8"?>
<sst xmlns="http://schemas.openxmlformats.org/spreadsheetml/2006/main" count="512" uniqueCount="192">
  <si>
    <t>去哪儿网酒店预付对账单</t>
  </si>
  <si>
    <t>供应商名称：</t>
  </si>
  <si>
    <t>趣悠游</t>
  </si>
  <si>
    <t>结算周期：</t>
  </si>
  <si>
    <t>2022-05-09至2022-05-15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</si>
  <si>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</si>
  <si>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</si>
  <si>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</si>
  <si>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</si>
  <si>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</si>
  <si>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</si>
  <si>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</si>
  <si>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</si>
  <si>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</si>
  <si>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</si>
  <si>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</si>
  <si>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</si>
  <si>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</si>
  <si>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</si>
  <si>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</si>
  <si>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¥6,994.00</t>
  </si>
  <si>
    <t>¥499.00</t>
  </si>
  <si>
    <t>¥669.00</t>
  </si>
  <si>
    <t>-¥630.00</t>
  </si>
  <si>
    <t>¥5,196.00</t>
  </si>
  <si>
    <t>分类信息</t>
  </si>
  <si>
    <t>业务类型</t>
  </si>
  <si>
    <t>酒店预付（点击查看明细）</t>
  </si>
  <si>
    <t>¥5,826.00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</si>
  <si>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</si>
  <si>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</si>
  <si>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</si>
  <si>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</si>
  <si>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</si>
  <si>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</si>
  <si>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</si>
  <si>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</si>
  <si>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</si>
  <si>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</si>
  <si>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</si>
  <si>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</si>
  <si>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</si>
  <si>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</si>
  <si>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</si>
  <si>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</si>
  <si>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</si>
  <si>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</si>
  <si>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</si>
  <si>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</si>
  <si>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</si>
  <si>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</si>
  <si>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</si>
  <si>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</si>
  <si>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</si>
  <si>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</si>
  <si>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</si>
  <si>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</si>
  <si>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</si>
  <si>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</si>
  <si>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</si>
  <si>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</si>
  <si>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</si>
  <si>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</si>
  <si>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</si>
  <si>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</si>
  <si>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</si>
  <si>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</si>
  <si>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</si>
  <si>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</si>
  <si>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</si>
  <si>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</si>
  <si>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</si>
  <si>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702991395014</t>
  </si>
  <si>
    <t>2542222</t>
  </si>
  <si>
    <t>酒店预付</t>
  </si>
  <si>
    <t>否</t>
  </si>
  <si>
    <t>普通</t>
  </si>
  <si>
    <t>221861711</t>
  </si>
  <si>
    <t>荃湾西如心酒店</t>
  </si>
  <si>
    <t>1626188</t>
  </si>
  <si>
    <t>LI/KWOKHUNGHENRY</t>
  </si>
  <si>
    <t>2022-05-08</t>
  </si>
  <si>
    <t>2022-05-09</t>
  </si>
  <si>
    <t>¥701.00</t>
  </si>
  <si>
    <t>¥72.00</t>
  </si>
  <si>
    <t>¥629.00</t>
  </si>
  <si>
    <t>Superior Room - Tower 2</t>
  </si>
  <si>
    <t>WEBSITE</t>
  </si>
  <si>
    <t>702989531582</t>
  </si>
  <si>
    <t>2540074</t>
  </si>
  <si>
    <t>197295179</t>
  </si>
  <si>
    <t>曼谷铂尔曼皇权酒店 (SHA Plus+)</t>
  </si>
  <si>
    <t>LIU/TING</t>
  </si>
  <si>
    <t>2022-05-06</t>
  </si>
  <si>
    <t>¥1,392.00</t>
  </si>
  <si>
    <t>¥141.00</t>
  </si>
  <si>
    <t>¥1,251.00</t>
  </si>
  <si>
    <t>Superior Twin Room</t>
  </si>
  <si>
    <t>702989977382</t>
  </si>
  <si>
    <t>2540087</t>
  </si>
  <si>
    <t>LIAO/FEI</t>
  </si>
  <si>
    <t>702991098395</t>
  </si>
  <si>
    <t>2542109</t>
  </si>
  <si>
    <t>221852936</t>
  </si>
  <si>
    <t>澳门大仓酒店</t>
  </si>
  <si>
    <t>WANG/PUION|WANG/JUAN</t>
  </si>
  <si>
    <t>2022-05-11</t>
  </si>
  <si>
    <t>¥2,438.00</t>
  </si>
  <si>
    <t>¥258.00</t>
  </si>
  <si>
    <t>¥2,180.00</t>
  </si>
  <si>
    <t>Junior Suite</t>
  </si>
  <si>
    <t>702993640847</t>
  </si>
  <si>
    <t>2546068</t>
  </si>
  <si>
    <t>LIU/QING|YU/YANQIANG</t>
  </si>
  <si>
    <t>2022-05-10</t>
  </si>
  <si>
    <t>¥572.00</t>
  </si>
  <si>
    <t>¥57.00</t>
  </si>
  <si>
    <t>¥515.00</t>
  </si>
  <si>
    <t>Harbour View Room - Tower 2</t>
  </si>
  <si>
    <t>702997881412</t>
  </si>
  <si>
    <t>2550755</t>
  </si>
  <si>
    <t>197275334</t>
  </si>
  <si>
    <t>芭堤雅暹罗海岸酒店 (SHA Extra+)</t>
  </si>
  <si>
    <t>XU/CHEN</t>
  </si>
  <si>
    <t>2022-05-14</t>
  </si>
  <si>
    <t>2022-05-15</t>
  </si>
  <si>
    <t>2022-05-14 12:50:30</t>
  </si>
  <si>
    <t>Tropical Deluxe Room</t>
  </si>
  <si>
    <t>合计</t>
  </si>
  <si>
    <t/>
  </si>
  <si>
    <t>¥6,495.00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</si>
  <si>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</si>
  <si>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</si>
  <si>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</si>
  <si>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</si>
  <si>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</si>
  <si>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</si>
  <si>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</si>
  <si>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chase_deduct_AhyF220420201114640</t>
  </si>
  <si>
    <t>702973717842</t>
  </si>
  <si>
    <t>1615646</t>
  </si>
  <si>
    <t>赔付-房费追回</t>
  </si>
  <si>
    <t>--</t>
  </si>
  <si>
    <t>生成追赔task#追赔系统-预付扣款直连#</t>
  </si>
  <si>
    <t>NIMH2022042019321246539</t>
  </si>
  <si>
    <t>返现日期</t>
  </si>
  <si>
    <t>，</t>
  </si>
  <si>
    <r>
      <t>原单未结算，本期扣款</t>
    </r>
    <r>
      <rPr>
        <sz val="10"/>
        <rFont val="Arial"/>
        <charset val="134"/>
      </rPr>
      <t>630</t>
    </r>
    <r>
      <rPr>
        <sz val="10"/>
        <rFont val="宋体"/>
        <charset val="134"/>
      </rPr>
      <t>元</t>
    </r>
  </si>
  <si>
    <t>A220517111038481</t>
  </si>
  <si>
    <t>A220517111100481</t>
  </si>
  <si>
    <r>
      <t>总计：</t>
    </r>
    <r>
      <rPr>
        <sz val="10"/>
        <rFont val="Arial"/>
        <charset val="134"/>
      </rPr>
      <t>5196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</si>
  <si>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</si>
  <si>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</si>
  <si>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</si>
  <si>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</si>
  <si>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</si>
  <si>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</si>
  <si>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</si>
  <si>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</si>
  <si>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</si>
  <si>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</si>
  <si>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</si>
  <si>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</si>
  <si>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</si>
  <si>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</si>
  <si>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</si>
  <si>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</si>
  <si>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</si>
  <si>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曼谷铂尔曼皇权酒店</t>
  </si>
  <si>
    <t>LIU TING</t>
  </si>
  <si>
    <t>退房日周结</t>
  </si>
  <si>
    <t>1251.00</t>
  </si>
  <si>
    <t>RMB</t>
  </si>
  <si>
    <t>0</t>
  </si>
  <si>
    <t>0.00</t>
  </si>
  <si>
    <t>趣悠游国际直连</t>
  </si>
  <si>
    <t>1659</t>
  </si>
  <si>
    <t>2022-05-06 17:59:23</t>
  </si>
  <si>
    <t>汇智国际旅游发展有限公司</t>
  </si>
  <si>
    <t>直采</t>
  </si>
  <si>
    <t>LIAO FEI</t>
  </si>
  <si>
    <t>2022-05-06 18:04:47</t>
  </si>
  <si>
    <t>WANG PUION,WANG JUAN</t>
  </si>
  <si>
    <t>2180.00</t>
  </si>
  <si>
    <t>2022-05-08 01:03:56</t>
  </si>
  <si>
    <t>直连</t>
  </si>
  <si>
    <t>LI KWOKHUNGHENRY</t>
  </si>
  <si>
    <t>629.00</t>
  </si>
  <si>
    <t>2022-05-08 06:22:58</t>
  </si>
  <si>
    <t>LIU QING,YU YANQIANG</t>
  </si>
  <si>
    <t>515.00</t>
  </si>
  <si>
    <t>2022-05-10 21:07:20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</si>
</sst>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3" borderId="16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27" fillId="14" borderId="14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6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6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3</v>
      </c>
      <c r="N3" s="7" t="s">
        <v>93</v>
      </c>
      <c r="O3" s="7" t="s">
        <v>93</v>
      </c>
      <c r="P3" s="7" t="s">
        <v>82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90</v>
      </c>
      <c r="H4" s="7" t="s">
        <v>91</v>
      </c>
      <c r="I4" s="7" t="s">
        <v>79</v>
      </c>
      <c r="J4" s="7" t="s">
        <v>2</v>
      </c>
      <c r="K4" s="7" t="s">
        <v>100</v>
      </c>
      <c r="L4" s="7">
        <v>1</v>
      </c>
      <c r="M4" s="7">
        <v>3</v>
      </c>
      <c r="N4" s="7" t="s">
        <v>93</v>
      </c>
      <c r="O4" s="7" t="s">
        <v>93</v>
      </c>
      <c r="P4" s="7" t="s">
        <v>82</v>
      </c>
      <c r="Q4" s="7"/>
      <c r="R4" s="12" t="s">
        <v>94</v>
      </c>
      <c r="S4" s="14" t="s">
        <v>19</v>
      </c>
      <c r="T4" s="7"/>
      <c r="U4" s="12" t="s">
        <v>19</v>
      </c>
      <c r="V4" s="12" t="s">
        <v>94</v>
      </c>
      <c r="W4" s="14" t="s">
        <v>95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96</v>
      </c>
      <c r="AD4" t="s">
        <v>6</v>
      </c>
      <c r="AE4" t="s">
        <v>97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101</v>
      </c>
      <c r="B5" s="6" t="s">
        <v>102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103</v>
      </c>
      <c r="H5" s="7" t="s">
        <v>104</v>
      </c>
      <c r="I5" s="7" t="s">
        <v>79</v>
      </c>
      <c r="J5" s="7" t="s">
        <v>2</v>
      </c>
      <c r="K5" s="7" t="s">
        <v>105</v>
      </c>
      <c r="L5" s="7">
        <v>1</v>
      </c>
      <c r="M5" s="7">
        <v>2</v>
      </c>
      <c r="N5" s="7" t="s">
        <v>81</v>
      </c>
      <c r="O5" s="7" t="s">
        <v>82</v>
      </c>
      <c r="P5" s="7" t="s">
        <v>106</v>
      </c>
      <c r="Q5" s="7"/>
      <c r="R5" s="12" t="s">
        <v>107</v>
      </c>
      <c r="S5" s="14" t="s">
        <v>19</v>
      </c>
      <c r="T5" s="7"/>
      <c r="U5" s="12" t="s">
        <v>19</v>
      </c>
      <c r="V5" s="12" t="s">
        <v>107</v>
      </c>
      <c r="W5" s="14" t="s">
        <v>108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111</v>
      </c>
      <c r="B6" s="6" t="s">
        <v>112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77</v>
      </c>
      <c r="H6" s="7" t="s">
        <v>78</v>
      </c>
      <c r="I6" s="7" t="s">
        <v>79</v>
      </c>
      <c r="J6" s="7" t="s">
        <v>2</v>
      </c>
      <c r="K6" s="7" t="s">
        <v>113</v>
      </c>
      <c r="L6" s="7">
        <v>1</v>
      </c>
      <c r="M6" s="7">
        <v>1</v>
      </c>
      <c r="N6" s="7" t="s">
        <v>114</v>
      </c>
      <c r="O6" s="7" t="s">
        <v>114</v>
      </c>
      <c r="P6" s="7" t="s">
        <v>106</v>
      </c>
      <c r="Q6" s="7"/>
      <c r="R6" s="12" t="s">
        <v>115</v>
      </c>
      <c r="S6" s="14" t="s">
        <v>19</v>
      </c>
      <c r="T6" s="7"/>
      <c r="U6" s="12" t="s">
        <v>19</v>
      </c>
      <c r="V6" s="12" t="s">
        <v>115</v>
      </c>
      <c r="W6" s="14" t="s">
        <v>116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119</v>
      </c>
      <c r="B7" s="6" t="s">
        <v>120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121</v>
      </c>
      <c r="H7" s="7" t="s">
        <v>122</v>
      </c>
      <c r="I7" s="7" t="s">
        <v>79</v>
      </c>
      <c r="J7" s="7" t="s">
        <v>2</v>
      </c>
      <c r="K7" s="7" t="s">
        <v>123</v>
      </c>
      <c r="L7" s="7">
        <v>1</v>
      </c>
      <c r="M7" s="7">
        <v>1</v>
      </c>
      <c r="N7" s="7" t="s">
        <v>124</v>
      </c>
      <c r="O7" s="7" t="s">
        <v>124</v>
      </c>
      <c r="P7" s="7" t="s">
        <v>125</v>
      </c>
      <c r="Q7" s="7"/>
      <c r="R7" s="12" t="s">
        <v>21</v>
      </c>
      <c r="S7" s="14" t="s">
        <v>21</v>
      </c>
      <c r="T7" s="7" t="s">
        <v>126</v>
      </c>
      <c r="U7" s="12" t="s">
        <v>19</v>
      </c>
      <c r="V7" s="12" t="s">
        <v>19</v>
      </c>
      <c r="W7" s="14" t="s">
        <v>19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19</v>
      </c>
      <c r="AD7" t="s">
        <v>6</v>
      </c>
      <c r="AE7" t="s">
        <v>127</v>
      </c>
      <c r="AF7" t="s">
        <v>87</v>
      </c>
      <c r="AG7" t="s">
        <v>75</v>
      </c>
      <c r="AH7" t="s">
        <v>19</v>
      </c>
    </row>
    <row r="8" customHeight="1" spans="1:32">
      <c r="A8" s="10" t="s">
        <v>128</v>
      </c>
      <c r="B8" s="10"/>
      <c r="C8" s="10" t="s">
        <v>129</v>
      </c>
      <c r="D8" s="10"/>
      <c r="E8" s="10"/>
      <c r="F8" s="10"/>
      <c r="G8" s="10" t="s">
        <v>129</v>
      </c>
      <c r="H8" s="10" t="s">
        <v>129</v>
      </c>
      <c r="I8" s="10" t="s">
        <v>129</v>
      </c>
      <c r="J8" s="10" t="s">
        <v>129</v>
      </c>
      <c r="K8" s="10" t="s">
        <v>129</v>
      </c>
      <c r="L8" s="10" t="s">
        <v>129</v>
      </c>
      <c r="M8" s="10" t="s">
        <v>129</v>
      </c>
      <c r="N8" s="10" t="s">
        <v>129</v>
      </c>
      <c r="O8" s="10" t="s">
        <v>129</v>
      </c>
      <c r="P8" s="10" t="s">
        <v>129</v>
      </c>
      <c r="Q8" s="10"/>
      <c r="R8" s="13" t="s">
        <v>20</v>
      </c>
      <c r="S8" s="13" t="s">
        <v>21</v>
      </c>
      <c r="T8" s="10" t="s">
        <v>129</v>
      </c>
      <c r="U8" s="13"/>
      <c r="V8" s="13" t="s">
        <v>130</v>
      </c>
      <c r="W8" s="13" t="s">
        <v>22</v>
      </c>
      <c r="X8" s="13"/>
      <c r="Y8" s="13"/>
      <c r="Z8" s="13"/>
      <c r="AA8" s="10"/>
      <c r="AB8" s="13"/>
      <c r="AC8" s="10"/>
      <c r="AD8" s="10" t="s">
        <v>129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131</v>
      </c>
      <c r="B1" s="4" t="s">
        <v>132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133</v>
      </c>
      <c r="H1" s="4" t="s">
        <v>134</v>
      </c>
      <c r="I1" s="4" t="s">
        <v>13</v>
      </c>
      <c r="J1" s="4" t="s">
        <v>17</v>
      </c>
      <c r="K1" s="4" t="s">
        <v>18</v>
      </c>
      <c r="L1" s="11" t="s">
        <v>135</v>
      </c>
      <c r="M1" s="4" t="s">
        <v>136</v>
      </c>
      <c r="N1" s="4" t="s">
        <v>137</v>
      </c>
    </row>
    <row r="2" ht="14.25" customHeight="1" spans="1:256">
      <c r="A2" s="6" t="s">
        <v>138</v>
      </c>
      <c r="B2" s="7" t="s">
        <v>139</v>
      </c>
      <c r="C2" s="7" t="s">
        <v>140</v>
      </c>
      <c r="D2" s="7" t="s">
        <v>2</v>
      </c>
      <c r="E2" s="7" t="s">
        <v>76</v>
      </c>
      <c r="F2" s="7" t="s">
        <v>75</v>
      </c>
      <c r="G2" s="7" t="s">
        <v>106</v>
      </c>
      <c r="H2" s="7" t="s">
        <v>141</v>
      </c>
      <c r="I2" s="12" t="s">
        <v>23</v>
      </c>
      <c r="J2" s="12" t="s">
        <v>19</v>
      </c>
      <c r="K2" s="12" t="s">
        <v>23</v>
      </c>
      <c r="L2" s="7" t="s">
        <v>142</v>
      </c>
      <c r="M2" s="7" t="s">
        <v>143</v>
      </c>
      <c r="N2" s="7" t="s">
        <v>144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128</v>
      </c>
      <c r="B3" s="10" t="s">
        <v>129</v>
      </c>
      <c r="C3" s="10" t="s">
        <v>129</v>
      </c>
      <c r="D3" s="10" t="s">
        <v>129</v>
      </c>
      <c r="E3" s="10"/>
      <c r="F3" s="10"/>
      <c r="G3" s="10" t="s">
        <v>129</v>
      </c>
      <c r="H3" s="10" t="s">
        <v>129</v>
      </c>
      <c r="I3" s="13" t="s">
        <v>23</v>
      </c>
      <c r="J3" s="13"/>
      <c r="K3" s="13"/>
      <c r="L3" s="10"/>
      <c r="M3" s="10" t="s">
        <v>129</v>
      </c>
      <c r="N3" t="s">
        <v>129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145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A15" sqref="A15:C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146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629</v>
      </c>
      <c r="E2" t="str">
        <f>VLOOKUP(A2,HOP!A:L,12,0)</f>
        <v>629.00</v>
      </c>
      <c r="F2" t="str">
        <f>VLOOKUP(A2,HOP!A:C,3,0)</f>
        <v>2542222</v>
      </c>
      <c r="G2">
        <f>D2-E2</f>
        <v>0</v>
      </c>
      <c r="H2" t="str">
        <f>$H$1&amp;F2</f>
        <v>，2542222</v>
      </c>
      <c r="I2" t="str">
        <f>VLOOKUP(A2,HOP!A:U,21,0)</f>
        <v>直连</v>
      </c>
    </row>
    <row r="3" ht="14.25" customHeight="1" spans="1:9">
      <c r="A3" s="6" t="s">
        <v>88</v>
      </c>
      <c r="B3" s="7" t="s">
        <v>93</v>
      </c>
      <c r="C3" s="7" t="s">
        <v>82</v>
      </c>
      <c r="D3" s="3">
        <v>1251</v>
      </c>
      <c r="E3" t="str">
        <f>VLOOKUP(A3,HOP!A:L,12,0)</f>
        <v>1251.00</v>
      </c>
      <c r="F3" t="str">
        <f>VLOOKUP(A3,HOP!A:C,3,0)</f>
        <v>2540074</v>
      </c>
      <c r="G3">
        <f t="shared" ref="G3:G8" si="0">D3-E3</f>
        <v>0</v>
      </c>
      <c r="H3" t="str">
        <f t="shared" ref="H3:H8" si="1">$H$1&amp;F3</f>
        <v>，2540074</v>
      </c>
      <c r="I3" t="str">
        <f>VLOOKUP(A3,HOP!A:U,21,0)</f>
        <v>直采</v>
      </c>
    </row>
    <row r="4" ht="14.25" customHeight="1" spans="1:9">
      <c r="A4" s="6" t="s">
        <v>98</v>
      </c>
      <c r="B4" s="7" t="s">
        <v>93</v>
      </c>
      <c r="C4" s="7" t="s">
        <v>82</v>
      </c>
      <c r="D4" s="3">
        <v>1251</v>
      </c>
      <c r="E4" t="str">
        <f>VLOOKUP(A4,HOP!A:L,12,0)</f>
        <v>1251.00</v>
      </c>
      <c r="F4" t="str">
        <f>VLOOKUP(A4,HOP!A:C,3,0)</f>
        <v>2540087</v>
      </c>
      <c r="G4">
        <f t="shared" si="0"/>
        <v>0</v>
      </c>
      <c r="H4" t="str">
        <f t="shared" si="1"/>
        <v>，2540087</v>
      </c>
      <c r="I4" t="str">
        <f>VLOOKUP(A4,HOP!A:U,21,0)</f>
        <v>直采</v>
      </c>
    </row>
    <row r="5" ht="14.25" customHeight="1" spans="1:9">
      <c r="A5" s="6" t="s">
        <v>101</v>
      </c>
      <c r="B5" s="7" t="s">
        <v>82</v>
      </c>
      <c r="C5" s="7" t="s">
        <v>106</v>
      </c>
      <c r="D5" s="3">
        <v>2180</v>
      </c>
      <c r="E5" t="str">
        <f>VLOOKUP(A5,HOP!A:L,12,0)</f>
        <v>2180.00</v>
      </c>
      <c r="F5" t="str">
        <f>VLOOKUP(A5,HOP!A:C,3,0)</f>
        <v>2542109</v>
      </c>
      <c r="G5">
        <f t="shared" si="0"/>
        <v>0</v>
      </c>
      <c r="H5" t="str">
        <f t="shared" si="1"/>
        <v>，2542109</v>
      </c>
      <c r="I5" t="str">
        <f>VLOOKUP(A5,HOP!A:U,21,0)</f>
        <v>直连</v>
      </c>
    </row>
    <row r="6" ht="14.25" customHeight="1" spans="1:9">
      <c r="A6" s="6" t="s">
        <v>111</v>
      </c>
      <c r="B6" s="7" t="s">
        <v>114</v>
      </c>
      <c r="C6" s="7" t="s">
        <v>106</v>
      </c>
      <c r="D6" s="3">
        <v>515</v>
      </c>
      <c r="E6" t="str">
        <f>VLOOKUP(A6,HOP!A:L,12,0)</f>
        <v>515.00</v>
      </c>
      <c r="F6" t="str">
        <f>VLOOKUP(A6,HOP!A:C,3,0)</f>
        <v>2546068</v>
      </c>
      <c r="G6">
        <f t="shared" si="0"/>
        <v>0</v>
      </c>
      <c r="H6" t="str">
        <f t="shared" si="1"/>
        <v>，2546068</v>
      </c>
      <c r="I6" t="str">
        <f>VLOOKUP(A6,HOP!A:U,21,0)</f>
        <v>直连</v>
      </c>
    </row>
    <row r="7" ht="14.25" hidden="1" customHeight="1" spans="1:9">
      <c r="A7" s="6" t="s">
        <v>119</v>
      </c>
      <c r="B7" s="7" t="s">
        <v>124</v>
      </c>
      <c r="C7" s="7" t="s">
        <v>125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spans="1:10">
      <c r="A8" s="43" t="s">
        <v>139</v>
      </c>
      <c r="D8" s="8">
        <v>-630</v>
      </c>
      <c r="E8" t="e">
        <f>VLOOKUP(A8,HOP!A:L,12,0)</f>
        <v>#N/A</v>
      </c>
      <c r="F8">
        <v>2518959</v>
      </c>
      <c r="G8" t="e">
        <f t="shared" si="0"/>
        <v>#N/A</v>
      </c>
      <c r="H8" t="str">
        <f t="shared" si="1"/>
        <v>，2518959</v>
      </c>
      <c r="I8" t="e">
        <f>VLOOKUP(A8,HOP!A:U,21,0)</f>
        <v>#N/A</v>
      </c>
      <c r="J8" s="5" t="s">
        <v>147</v>
      </c>
    </row>
    <row r="10" spans="4:4">
      <c r="D10" s="3">
        <f>SUM(D2:D9)</f>
        <v>5196</v>
      </c>
    </row>
    <row r="11" ht="14.25" spans="4:4">
      <c r="D11" s="9" t="s">
        <v>24</v>
      </c>
    </row>
    <row r="15" spans="1:3">
      <c r="A15" t="s">
        <v>148</v>
      </c>
      <c r="C15">
        <v>2502</v>
      </c>
    </row>
    <row r="16" spans="1:3">
      <c r="A16" t="s">
        <v>149</v>
      </c>
      <c r="C16">
        <v>2694</v>
      </c>
    </row>
    <row r="17" spans="1:3">
      <c r="A17" s="5" t="s">
        <v>150</v>
      </c>
      <c r="C17">
        <f>SUBTOTAL(9,C15:C16)</f>
        <v>5196</v>
      </c>
    </row>
  </sheetData>
  <autoFilter ref="A1:I8">
    <filterColumn colId="3">
      <filters>
        <filter val="-630.00"/>
        <filter val="515.00"/>
        <filter val="629.00"/>
        <filter val="2,180.00"/>
        <filter val="1,251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1">
      <c r="A1" s="2" t="s">
        <v>151</v>
      </c>
      <c r="B1" s="2" t="s">
        <v>152</v>
      </c>
      <c r="C1" s="2" t="s">
        <v>153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154</v>
      </c>
      <c r="I1" s="2" t="s">
        <v>155</v>
      </c>
      <c r="J1" s="2" t="s">
        <v>156</v>
      </c>
      <c r="K1" s="2" t="s">
        <v>157</v>
      </c>
      <c r="L1" s="2" t="s">
        <v>158</v>
      </c>
      <c r="M1" s="2" t="s">
        <v>159</v>
      </c>
      <c r="N1" s="2" t="s">
        <v>160</v>
      </c>
      <c r="O1" s="2" t="s">
        <v>161</v>
      </c>
      <c r="P1" s="2" t="s">
        <v>162</v>
      </c>
      <c r="Q1" s="2" t="s">
        <v>163</v>
      </c>
      <c r="R1" s="2" t="s">
        <v>164</v>
      </c>
      <c r="S1" s="2" t="s">
        <v>165</v>
      </c>
      <c r="T1" s="2" t="s">
        <v>166</v>
      </c>
      <c r="U1" s="2" t="s">
        <v>167</v>
      </c>
    </row>
    <row r="2" s="1" customFormat="1" spans="1:21">
      <c r="A2" s="1" t="s">
        <v>88</v>
      </c>
      <c r="B2" s="1" t="s">
        <v>93</v>
      </c>
      <c r="C2" s="1" t="s">
        <v>89</v>
      </c>
      <c r="D2" s="1" t="s">
        <v>168</v>
      </c>
      <c r="E2" s="1" t="s">
        <v>169</v>
      </c>
      <c r="F2" s="1" t="s">
        <v>93</v>
      </c>
      <c r="G2" s="1" t="s">
        <v>82</v>
      </c>
      <c r="H2" s="1" t="s">
        <v>170</v>
      </c>
      <c r="I2" s="1" t="s">
        <v>171</v>
      </c>
      <c r="J2" s="1" t="s">
        <v>172</v>
      </c>
      <c r="K2" s="1" t="s">
        <v>171</v>
      </c>
      <c r="L2" s="1" t="s">
        <v>171</v>
      </c>
      <c r="M2" s="1" t="s">
        <v>173</v>
      </c>
      <c r="N2" s="1" t="s">
        <v>173</v>
      </c>
      <c r="O2" s="1" t="s">
        <v>174</v>
      </c>
      <c r="P2" s="1" t="s">
        <v>175</v>
      </c>
      <c r="Q2" s="1" t="s">
        <v>176</v>
      </c>
      <c r="R2" s="1" t="s">
        <v>177</v>
      </c>
      <c r="S2" s="1" t="s">
        <v>75</v>
      </c>
      <c r="T2" s="1" t="s">
        <v>178</v>
      </c>
      <c r="U2" s="1" t="s">
        <v>179</v>
      </c>
    </row>
    <row r="3" s="1" customFormat="1" spans="1:21">
      <c r="A3" s="1" t="s">
        <v>98</v>
      </c>
      <c r="B3" s="1" t="s">
        <v>93</v>
      </c>
      <c r="C3" s="1" t="s">
        <v>99</v>
      </c>
      <c r="D3" s="1" t="s">
        <v>168</v>
      </c>
      <c r="E3" s="1" t="s">
        <v>180</v>
      </c>
      <c r="F3" s="1" t="s">
        <v>93</v>
      </c>
      <c r="G3" s="1" t="s">
        <v>82</v>
      </c>
      <c r="H3" s="1" t="s">
        <v>170</v>
      </c>
      <c r="I3" s="1" t="s">
        <v>171</v>
      </c>
      <c r="J3" s="1" t="s">
        <v>172</v>
      </c>
      <c r="K3" s="1" t="s">
        <v>171</v>
      </c>
      <c r="L3" s="1" t="s">
        <v>171</v>
      </c>
      <c r="M3" s="1" t="s">
        <v>173</v>
      </c>
      <c r="N3" s="1" t="s">
        <v>173</v>
      </c>
      <c r="O3" s="1" t="s">
        <v>174</v>
      </c>
      <c r="P3" s="1" t="s">
        <v>175</v>
      </c>
      <c r="Q3" s="1" t="s">
        <v>176</v>
      </c>
      <c r="R3" s="1" t="s">
        <v>181</v>
      </c>
      <c r="S3" s="1" t="s">
        <v>75</v>
      </c>
      <c r="T3" s="1" t="s">
        <v>178</v>
      </c>
      <c r="U3" s="1" t="s">
        <v>179</v>
      </c>
    </row>
    <row r="4" s="1" customFormat="1" spans="1:21">
      <c r="A4" s="1" t="s">
        <v>101</v>
      </c>
      <c r="B4" s="1" t="s">
        <v>81</v>
      </c>
      <c r="C4" s="1" t="s">
        <v>102</v>
      </c>
      <c r="D4" s="1" t="s">
        <v>104</v>
      </c>
      <c r="E4" s="1" t="s">
        <v>182</v>
      </c>
      <c r="F4" s="1" t="s">
        <v>82</v>
      </c>
      <c r="G4" s="1" t="s">
        <v>106</v>
      </c>
      <c r="H4" s="1" t="s">
        <v>170</v>
      </c>
      <c r="I4" s="1" t="s">
        <v>183</v>
      </c>
      <c r="J4" s="1" t="s">
        <v>172</v>
      </c>
      <c r="K4" s="1" t="s">
        <v>183</v>
      </c>
      <c r="L4" s="1" t="s">
        <v>183</v>
      </c>
      <c r="M4" s="1" t="s">
        <v>173</v>
      </c>
      <c r="N4" s="1" t="s">
        <v>173</v>
      </c>
      <c r="O4" s="1" t="s">
        <v>174</v>
      </c>
      <c r="P4" s="1" t="s">
        <v>175</v>
      </c>
      <c r="Q4" s="1" t="s">
        <v>176</v>
      </c>
      <c r="R4" s="1" t="s">
        <v>184</v>
      </c>
      <c r="S4" s="1" t="s">
        <v>75</v>
      </c>
      <c r="T4" s="1" t="s">
        <v>178</v>
      </c>
      <c r="U4" s="1" t="s">
        <v>185</v>
      </c>
    </row>
    <row r="5" s="1" customFormat="1" spans="1:21">
      <c r="A5" s="1" t="s">
        <v>72</v>
      </c>
      <c r="B5" s="1" t="s">
        <v>81</v>
      </c>
      <c r="C5" s="1" t="s">
        <v>73</v>
      </c>
      <c r="D5" s="1" t="s">
        <v>78</v>
      </c>
      <c r="E5" s="1" t="s">
        <v>186</v>
      </c>
      <c r="F5" s="1" t="s">
        <v>81</v>
      </c>
      <c r="G5" s="1" t="s">
        <v>82</v>
      </c>
      <c r="H5" s="1" t="s">
        <v>170</v>
      </c>
      <c r="I5" s="1" t="s">
        <v>187</v>
      </c>
      <c r="J5" s="1" t="s">
        <v>172</v>
      </c>
      <c r="K5" s="1" t="s">
        <v>187</v>
      </c>
      <c r="L5" s="1" t="s">
        <v>187</v>
      </c>
      <c r="M5" s="1" t="s">
        <v>173</v>
      </c>
      <c r="N5" s="1" t="s">
        <v>173</v>
      </c>
      <c r="O5" s="1" t="s">
        <v>174</v>
      </c>
      <c r="P5" s="1" t="s">
        <v>175</v>
      </c>
      <c r="Q5" s="1" t="s">
        <v>176</v>
      </c>
      <c r="R5" s="1" t="s">
        <v>188</v>
      </c>
      <c r="S5" s="1" t="s">
        <v>75</v>
      </c>
      <c r="T5" s="1" t="s">
        <v>178</v>
      </c>
      <c r="U5" s="1" t="s">
        <v>185</v>
      </c>
    </row>
    <row r="6" s="1" customFormat="1" spans="1:21">
      <c r="A6" s="1" t="s">
        <v>111</v>
      </c>
      <c r="B6" s="1" t="s">
        <v>114</v>
      </c>
      <c r="C6" s="1" t="s">
        <v>112</v>
      </c>
      <c r="D6" s="1" t="s">
        <v>78</v>
      </c>
      <c r="E6" s="1" t="s">
        <v>189</v>
      </c>
      <c r="F6" s="1" t="s">
        <v>114</v>
      </c>
      <c r="G6" s="1" t="s">
        <v>106</v>
      </c>
      <c r="H6" s="1" t="s">
        <v>170</v>
      </c>
      <c r="I6" s="1" t="s">
        <v>190</v>
      </c>
      <c r="J6" s="1" t="s">
        <v>172</v>
      </c>
      <c r="K6" s="1" t="s">
        <v>190</v>
      </c>
      <c r="L6" s="1" t="s">
        <v>190</v>
      </c>
      <c r="M6" s="1" t="s">
        <v>173</v>
      </c>
      <c r="N6" s="1" t="s">
        <v>173</v>
      </c>
      <c r="O6" s="1" t="s">
        <v>174</v>
      </c>
      <c r="P6" s="1" t="s">
        <v>175</v>
      </c>
      <c r="Q6" s="1" t="s">
        <v>176</v>
      </c>
      <c r="R6" s="1" t="s">
        <v>191</v>
      </c>
      <c r="S6" s="1" t="s">
        <v>75</v>
      </c>
      <c r="T6" s="1" t="s">
        <v>178</v>
      </c>
      <c r="U6" s="1" t="s">
        <v>185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2022-05-17T03:08:38Z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EB714B540E9D483C958FAD85D6941C1D</vt:lpwstr>
  </property>
</Properties>
</file>