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<sst xmlns="http://schemas.openxmlformats.org/spreadsheetml/2006/main" count="809" uniqueCount="286">
  <si>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</si>
  <si>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</si>
  <si>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</si>
  <si>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</si>
  <si>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</si>
  <si>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</si>
  <si>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</si>
  <si>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</si>
  <si>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</si>
  <si>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</si>
  <si>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</si>
  <si>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</si>
  <si>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</si>
  <si>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</si>
  <si>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</si>
  <si>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</si>
  <si>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</si>
  <si>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</si>
  <si>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</si>
  <si>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</si>
  <si>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</si>
  <si>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</si>
  <si>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</si>
  <si>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</si>
  <si>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</si>
  <si>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17914994489	</t>
  </si>
  <si>
    <t>Ctrip</t>
  </si>
  <si>
    <t>正常</t>
  </si>
  <si>
    <t>[清迈]清迈科莫之亿酒店(SHA Extra Plus)(Cmor by Recall Hotels, Chiang Mai(SHA Extra Plus))(5424584)</t>
  </si>
  <si>
    <t>高级房&lt;双人入住&gt;&lt;无早&gt;</t>
  </si>
  <si>
    <t>CNY</t>
  </si>
  <si>
    <t>Boonrung/Anurak,Boonrung/Anurak</t>
  </si>
  <si>
    <t>CA2019220517CNY</t>
  </si>
  <si>
    <t>未提现</t>
  </si>
  <si>
    <t>携程开票</t>
  </si>
  <si>
    <t xml:space="preserve">2545721	</t>
  </si>
  <si>
    <t xml:space="preserve">	</t>
  </si>
  <si>
    <t xml:space="preserve">17915647157	</t>
  </si>
  <si>
    <t>[万宜新镇]吉隆坡万宜度假酒店(Bangi Resort Hotel)(6400553)</t>
  </si>
  <si>
    <t>豪华房&lt;双人入住&gt;&lt;双早&gt;</t>
  </si>
  <si>
    <t>Johari /Jannah</t>
  </si>
  <si>
    <t xml:space="preserve">123396	</t>
  </si>
  <si>
    <t xml:space="preserve">17915648561	</t>
  </si>
  <si>
    <t>[芭堤雅]芭堤雅都喜天丽酒店 (SHA Extra Plus)(Dusit Thani Pattaya (SHA Extra Plus))(3360627)</t>
  </si>
  <si>
    <t>豪华特大床房&lt;双人入住&gt;&lt;双早&gt;</t>
  </si>
  <si>
    <t>SHI/YUFAN,MA/ZHEN</t>
  </si>
  <si>
    <t xml:space="preserve">12173247	</t>
  </si>
  <si>
    <t xml:space="preserve">17915691759	</t>
  </si>
  <si>
    <t>[怡保]怡保宴宾雅酒店(Impiana Hotel Ipoh)(28528393)</t>
  </si>
  <si>
    <t>豪华双床房&lt;双人入住&gt;&lt;无早&gt;</t>
  </si>
  <si>
    <t>sum/sandy,sum/sandy</t>
  </si>
  <si>
    <t xml:space="preserve">17918064608	</t>
  </si>
  <si>
    <t>[乔治市]槟城龙城快捷酒店 (槟城对抗新冠肺炎认证)(Cititel Express Penang (PenangFightCovid-19 Certified))(5147805)</t>
  </si>
  <si>
    <t>标准大床房&lt;双人入住&gt;&lt;双早&gt;</t>
  </si>
  <si>
    <t>OTHMAN/ROHIZAT</t>
  </si>
  <si>
    <t xml:space="preserve">2546375	</t>
  </si>
  <si>
    <t xml:space="preserve">575678	</t>
  </si>
  <si>
    <t xml:space="preserve">17918174564	</t>
  </si>
  <si>
    <t>[曼谷]曼谷萨默塞特苏安普卢公园酒店(Somerset Park Suanplu Bangkok)(5072974)</t>
  </si>
  <si>
    <t>一卧尊贵公寓房&lt;今日特惠&gt;&lt;双人入住&gt;&lt;双早&gt;</t>
  </si>
  <si>
    <t>HUO/ERTING</t>
  </si>
  <si>
    <t xml:space="preserve">2546393	</t>
  </si>
  <si>
    <t xml:space="preserve">6391158	</t>
  </si>
  <si>
    <t xml:space="preserve">17921554316	</t>
  </si>
  <si>
    <t xml:space="preserve">17791474801	</t>
  </si>
  <si>
    <t>取消</t>
  </si>
  <si>
    <t>[长滩岛]长滩岛帕莱姆海滨度假村(Henann Prime Beach Resort Boracay)(6372666)</t>
  </si>
  <si>
    <t>沙滩翼海景至尊房&lt;特价大促销&gt;&lt;三人入住&gt;&lt;早餐&gt;</t>
  </si>
  <si>
    <t>Yu/Cheyenne</t>
  </si>
  <si>
    <t xml:space="preserve">2506958	</t>
  </si>
  <si>
    <t xml:space="preserve">17925101077	</t>
  </si>
  <si>
    <t>[努沙再也]双威大盒子酒店(Sunway Hotel Big Box)(91411884)</t>
  </si>
  <si>
    <t>豪华特大床房&lt;单人入住&gt;&lt;单早&gt;</t>
  </si>
  <si>
    <t>how kiat/low</t>
  </si>
  <si>
    <t xml:space="preserve">2548080	</t>
  </si>
  <si>
    <t xml:space="preserve">35001	</t>
  </si>
  <si>
    <t xml:space="preserve">17925233940	</t>
  </si>
  <si>
    <t>[哥打京那巴鲁]格兰迪酒店&amp;度假村(Grandis Hotels and Resorts)(4637340)</t>
  </si>
  <si>
    <t>高级房&lt;双人入住&gt;&lt;马来西亚客人专享&gt;&lt;双早&gt;</t>
  </si>
  <si>
    <t>OKIN/BARBARA</t>
  </si>
  <si>
    <t xml:space="preserve">2548144	</t>
  </si>
  <si>
    <t xml:space="preserve">181933757	</t>
  </si>
  <si>
    <t xml:space="preserve">17925462836	</t>
  </si>
  <si>
    <t>[科伦]科伦维斯顿度假酒店(Coron Westown Resort)(28525527)</t>
  </si>
  <si>
    <t>豪华房&lt;今日特价 &gt;&lt;双人入住&gt;&lt;无早&gt;</t>
  </si>
  <si>
    <t>Zitun/Shay</t>
  </si>
  <si>
    <t xml:space="preserve">2548229	</t>
  </si>
  <si>
    <t xml:space="preserve">17925581645	</t>
  </si>
  <si>
    <t>Lee/Sher Win</t>
  </si>
  <si>
    <t xml:space="preserve">2548270	</t>
  </si>
  <si>
    <t xml:space="preserve">35009	</t>
  </si>
  <si>
    <t xml:space="preserve">17926144566	</t>
  </si>
  <si>
    <t>[黎牙实比]马里顺大酒店(The Marison Hotel)(91277079)</t>
  </si>
  <si>
    <t>豪华双床房&lt;三人入住&gt;&lt;早餐&gt;</t>
  </si>
  <si>
    <t>Jenny/Rose Langitan Maria</t>
  </si>
  <si>
    <t xml:space="preserve">2548504	</t>
  </si>
  <si>
    <t xml:space="preserve">17926255012	</t>
  </si>
  <si>
    <t>[芭堤雅]芭堤雅阿瓦尼度假酒店 (SHA Extra Plus)(Avani Pattaya Resort (SHA Extra Plus))(5418586)</t>
  </si>
  <si>
    <t>园景阿瓦尼房&lt;特价大促销&gt;&lt;双人入住&gt;&lt;双早&gt;</t>
  </si>
  <si>
    <t>Kanda Theintananuruck/Miss,Kanda Theintananuruck/Miss</t>
  </si>
  <si>
    <t xml:space="preserve">17926630599	</t>
  </si>
  <si>
    <t>[甲米]甲米奥南利园度假酒店(SHA Extra Plus)(Aonang Princeville Villa Resort &amp; Spa(SHA Extra Plus))(6641573)</t>
  </si>
  <si>
    <t>豪华精品房&lt;特惠专享&gt;&lt;双人入住&gt;&lt;双早&gt;</t>
  </si>
  <si>
    <t>Bala/Ananthan,Bala/Ananthan</t>
  </si>
  <si>
    <t xml:space="preserve">2548808	</t>
  </si>
  <si>
    <t xml:space="preserve">54360	</t>
  </si>
  <si>
    <t xml:space="preserve">17926659078	</t>
  </si>
  <si>
    <t>豪华房&lt;双人入住&gt;&lt;无早&gt;</t>
  </si>
  <si>
    <t>Nantawan Nan/K,Nantawan Nan/K</t>
  </si>
  <si>
    <t xml:space="preserve">2548819	</t>
  </si>
  <si>
    <t xml:space="preserve">30697	</t>
  </si>
  <si>
    <t xml:space="preserve">17926869765	</t>
  </si>
  <si>
    <t>阿瓦尼花园加大房&lt;特惠专享&gt;&lt;双人入住&gt;&lt;双早&gt;</t>
  </si>
  <si>
    <t>Alshamrani/Safir,Alshamrani/Safir</t>
  </si>
  <si>
    <t xml:space="preserve">2548947	</t>
  </si>
  <si>
    <t xml:space="preserve">17926871816	</t>
  </si>
  <si>
    <t>豪华特大床房&lt;双人入住&gt;&lt;无早&gt;</t>
  </si>
  <si>
    <t>Azlinda/Meezers</t>
  </si>
  <si>
    <t xml:space="preserve">2548949	</t>
  </si>
  <si>
    <t xml:space="preserve">17926919820	</t>
  </si>
  <si>
    <t>[乔治市]槟城希迪特酒店(又称槟城龙城酒店) (槟城对抗新冠肺炎认证)(Cititel Penang (PenangFightCovid-19 Certified))(28528257)</t>
  </si>
  <si>
    <t>高级房&lt;双人入住&gt;&lt;双早&gt;</t>
  </si>
  <si>
    <t>Mansor/Mohd Asyraf</t>
  </si>
  <si>
    <t xml:space="preserve">2548968	</t>
  </si>
  <si>
    <t xml:space="preserve">2125974	</t>
  </si>
  <si>
    <t xml:space="preserve">17926972360	</t>
  </si>
  <si>
    <t>[曼谷]曼谷 JW 万豪酒店 (SHA Plus+)(JW Marriott Hotel Bangkok (SHA Plus+))(3031185)</t>
  </si>
  <si>
    <t>豪华特大床房&lt;单人入住&gt;&lt;中宾&gt;&lt;单早&gt;</t>
  </si>
  <si>
    <t>WANG/CHUNZI,XIONG/KUN</t>
  </si>
  <si>
    <t xml:space="preserve">2548994	</t>
  </si>
  <si>
    <t xml:space="preserve">17927122412	</t>
  </si>
  <si>
    <t>[曼谷]曼谷索菲特特色酒店(SO/ Bangkok)(1549427)</t>
  </si>
  <si>
    <t>温馨特大床房&lt;今日特价 &gt;&lt;双人入住&gt;&lt;双早&gt;</t>
  </si>
  <si>
    <t>CHU/CHIASING,GAO/YUYING</t>
  </si>
  <si>
    <t xml:space="preserve">2549040	</t>
  </si>
  <si>
    <t xml:space="preserve">#PTY 850592	</t>
  </si>
  <si>
    <t xml:space="preserve">17927121536	</t>
  </si>
  <si>
    <t>[曼谷]曼谷素坤逸11号巷美居酒店(Mercure Bangkok Sukhumvit 11)(17527600)</t>
  </si>
  <si>
    <t>豪华双床房&lt;双人入住&gt;&lt;双早&gt;</t>
  </si>
  <si>
    <t>VARGANICI/MARIUS DUMITRU</t>
  </si>
  <si>
    <t xml:space="preserve">2549043	</t>
  </si>
  <si>
    <t xml:space="preserve">612189	</t>
  </si>
  <si>
    <t xml:space="preserve">17927215700	</t>
  </si>
  <si>
    <t>两卧豪华公寓房&lt;特价大促销&gt;&lt;四人入住&gt;&lt;早餐&gt;</t>
  </si>
  <si>
    <t>li/wemjing</t>
  </si>
  <si>
    <t xml:space="preserve">2549092	</t>
  </si>
  <si>
    <t xml:space="preserve">6406407	</t>
  </si>
  <si>
    <t xml:space="preserve">17927202704	</t>
  </si>
  <si>
    <t>Yang/Jingsen,Lin/Weida</t>
  </si>
  <si>
    <t xml:space="preserve">2549089	</t>
  </si>
  <si>
    <t xml:space="preserve">6406379	</t>
  </si>
  <si>
    <t xml:space="preserve">17927350818	</t>
  </si>
  <si>
    <t>[八打灵再也]皇家朱兰曲线酒店(Royale Chulan the Curve)(28528099)</t>
  </si>
  <si>
    <t>Ahmad Razali/Rozmi,Ahmad Razali/Rozmi</t>
  </si>
  <si>
    <t xml:space="preserve">17927729317	</t>
  </si>
  <si>
    <t>[曼谷]于拉查达阿曼塔酒店(Amanta Hotel &amp; Residence Ratchada)(28679148)</t>
  </si>
  <si>
    <t>一卧室城景豪华套房&lt;双人入住&gt;&lt;无早&gt;</t>
  </si>
  <si>
    <t>YUAN/YE,WANG/LIANGLIANG</t>
  </si>
  <si>
    <t xml:space="preserve">2549439	</t>
  </si>
  <si>
    <t xml:space="preserve">200219	</t>
  </si>
  <si>
    <t>，</t>
  </si>
  <si>
    <t>携程工号：772064 ，已下补款单17921554316 ，400RMB</t>
  </si>
  <si>
    <t>17791474801此单多收3265元退回</t>
  </si>
  <si>
    <t>A220517100608481</t>
  </si>
  <si>
    <t>A22051710074229</t>
  </si>
  <si>
    <t>CNY / HKD 当前参考汇率: 1.155150848</t>
  </si>
  <si>
    <t>总计：7270 CNY/
8397.95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</si>
  <si>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</si>
  <si>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</si>
  <si>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</si>
  <si>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</si>
  <si>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</si>
  <si>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</si>
  <si>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</si>
  <si>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</si>
  <si>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</si>
  <si>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</si>
  <si>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</si>
  <si>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</si>
  <si>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</si>
  <si>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</si>
  <si>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</si>
  <si>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</si>
  <si>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</si>
  <si>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</si>
  <si>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2022-05-10</t>
  </si>
  <si>
    <t>2545721</t>
  </si>
  <si>
    <t>清迈安达库拉科莫酒店</t>
  </si>
  <si>
    <t>Boonrung Anurak,Boonrung Anurak</t>
  </si>
  <si>
    <t>2022-05-13</t>
  </si>
  <si>
    <t>2022-05-14</t>
  </si>
  <si>
    <t>退房日周结</t>
  </si>
  <si>
    <t>138.00</t>
  </si>
  <si>
    <t>RMB</t>
  </si>
  <si>
    <t>0</t>
  </si>
  <si>
    <t>0.00</t>
  </si>
  <si>
    <t>携程国际直连(DD)</t>
  </si>
  <si>
    <t>01.011174</t>
  </si>
  <si>
    <t>2022-05-10 20:29:12</t>
  </si>
  <si>
    <t>否</t>
  </si>
  <si>
    <t>汇智国际旅游发展有限公司</t>
  </si>
  <si>
    <t>直采</t>
  </si>
  <si>
    <t>2022-05-11</t>
  </si>
  <si>
    <t>2546367</t>
  </si>
  <si>
    <t>芭堤雅都喜天丽酒店</t>
  </si>
  <si>
    <t>SHI YUFAN,MA ZHEN</t>
  </si>
  <si>
    <t>470.00</t>
  </si>
  <si>
    <t>870.00</t>
  </si>
  <si>
    <t>400</t>
  </si>
  <si>
    <t>2022-05-11 17:31:31</t>
  </si>
  <si>
    <t>2546368</t>
  </si>
  <si>
    <t>怡保宴宾雅酒店</t>
  </si>
  <si>
    <t>sum sandy,sum sandy</t>
  </si>
  <si>
    <t>316.00</t>
  </si>
  <si>
    <t>2022-05-11 13:51:52</t>
  </si>
  <si>
    <t>2546375</t>
  </si>
  <si>
    <t>槟城龙城快捷酒店</t>
  </si>
  <si>
    <t>OTHMAN ROHIZAT</t>
  </si>
  <si>
    <t>240.00</t>
  </si>
  <si>
    <t>2022-05-12 17:42:15</t>
  </si>
  <si>
    <t>2546386</t>
  </si>
  <si>
    <t>吉隆坡万宜度假酒店</t>
  </si>
  <si>
    <t>335.00</t>
  </si>
  <si>
    <t>2022-05-11 09:01:32</t>
  </si>
  <si>
    <t>2546393</t>
  </si>
  <si>
    <t>萨默塞特苏安普卢公园酒店</t>
  </si>
  <si>
    <t>HUO ERTING</t>
  </si>
  <si>
    <t>1173.00</t>
  </si>
  <si>
    <t>2022-05-11 10:39:20</t>
  </si>
  <si>
    <t>2022-05-12</t>
  </si>
  <si>
    <t>2548080</t>
  </si>
  <si>
    <t>双威大盒子酒店</t>
  </si>
  <si>
    <t>how kiat low</t>
  </si>
  <si>
    <t>295.00</t>
  </si>
  <si>
    <t>2022-05-13 10:19:53</t>
  </si>
  <si>
    <t>2548144</t>
  </si>
  <si>
    <t>格兰迪酒店&amp;度假村</t>
  </si>
  <si>
    <t>OKIN BARBARA</t>
  </si>
  <si>
    <t>326.00</t>
  </si>
  <si>
    <t>2022-05-13 08:34:31</t>
  </si>
  <si>
    <t>2548270</t>
  </si>
  <si>
    <t>Lee Sher Win</t>
  </si>
  <si>
    <t>2022-05-13 10:41:38</t>
  </si>
  <si>
    <t>2548808</t>
  </si>
  <si>
    <t>甲米奥南利园度假酒店</t>
  </si>
  <si>
    <t>Bala Ananthan,Bala Ananthan</t>
  </si>
  <si>
    <t>341.00</t>
  </si>
  <si>
    <t>2022-05-13 10:35:38</t>
  </si>
  <si>
    <t>2548819</t>
  </si>
  <si>
    <t>Nantawan Nan K,Nantawan Nan K</t>
  </si>
  <si>
    <t>176.00</t>
  </si>
  <si>
    <t>2022-05-13 11:27:50</t>
  </si>
  <si>
    <t>2548949</t>
  </si>
  <si>
    <t>Azlinda Meezers</t>
  </si>
  <si>
    <t>2022-05-13 14:27:14</t>
  </si>
  <si>
    <t>2548968</t>
  </si>
  <si>
    <t>槟城龙城酒店</t>
  </si>
  <si>
    <t>Mansor Mohd Asyraf</t>
  </si>
  <si>
    <t>330.00</t>
  </si>
  <si>
    <t>2022-05-13 11:28:47</t>
  </si>
  <si>
    <t>2548994</t>
  </si>
  <si>
    <t>曼谷JW万豪酒店</t>
  </si>
  <si>
    <t>WANG CHUNZI,XIONG KUN</t>
  </si>
  <si>
    <t>1560.00</t>
  </si>
  <si>
    <t>2022-05-13 11:48:37</t>
  </si>
  <si>
    <t>2549040</t>
  </si>
  <si>
    <t>曼谷索菲特特色酒店</t>
  </si>
  <si>
    <t>CHU CHIASING,GAO YUYING</t>
  </si>
  <si>
    <t>1456.00</t>
  </si>
  <si>
    <t>2022-05-13 12:29:38</t>
  </si>
  <si>
    <t>2549043</t>
  </si>
  <si>
    <t>曼谷素坤逸11号美居酒店</t>
  </si>
  <si>
    <t>VARGANICI MARIUS DUMITRU</t>
  </si>
  <si>
    <t>427.00</t>
  </si>
  <si>
    <t>2022-05-13 12:48:44</t>
  </si>
  <si>
    <t>2549089</t>
  </si>
  <si>
    <t>Yang Jingsen,Lin Weida</t>
  </si>
  <si>
    <t>720.00</t>
  </si>
  <si>
    <t>2022-05-13 13:11:38</t>
  </si>
  <si>
    <t>2549092</t>
  </si>
  <si>
    <t>li wemjing</t>
  </si>
  <si>
    <t>2022-05-13 13:14:33</t>
  </si>
  <si>
    <t>2549439</t>
  </si>
  <si>
    <t>曼谷拉查达阿曼达酒店和公寓</t>
  </si>
  <si>
    <t>YUAN YE,WANG LIANGLIANG</t>
  </si>
  <si>
    <t>2022-05-13 16:22:06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</si>
</sst>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44694</v>
      </c>
      <c r="G2" s="6">
        <v>44695</v>
      </c>
      <c r="H2" s="4">
        <v>1</v>
      </c>
      <c r="I2" s="4">
        <v>1</v>
      </c>
      <c r="J2" s="4">
        <v>1</v>
      </c>
      <c r="K2" s="4" t="s">
        <v>30</v>
      </c>
      <c r="L2" s="4">
        <v>138</v>
      </c>
      <c r="M2" s="4">
        <v>138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44698</v>
      </c>
      <c r="T2" s="4" t="s">
        <v>34</v>
      </c>
      <c r="U2" s="4">
        <v>138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44694</v>
      </c>
      <c r="G3" s="6">
        <v>44695</v>
      </c>
      <c r="H3" s="4">
        <v>1</v>
      </c>
      <c r="I3" s="4">
        <v>1</v>
      </c>
      <c r="J3" s="4">
        <v>1</v>
      </c>
      <c r="K3" s="4" t="s">
        <v>30</v>
      </c>
      <c r="L3" s="4">
        <v>335</v>
      </c>
      <c r="M3" s="4">
        <v>335</v>
      </c>
      <c r="N3" s="4" t="s">
        <v>40</v>
      </c>
      <c r="O3" s="4" t="s">
        <v>32</v>
      </c>
      <c r="P3" s="4" t="s">
        <v>33</v>
      </c>
      <c r="Q3" s="4">
        <v>0</v>
      </c>
      <c r="R3" s="7">
        <v>44692</v>
      </c>
      <c r="S3" s="6">
        <v>44698</v>
      </c>
      <c r="T3" s="4" t="s">
        <v>34</v>
      </c>
      <c r="U3" s="4">
        <v>335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44694</v>
      </c>
      <c r="G4" s="6">
        <v>44695</v>
      </c>
      <c r="H4" s="4">
        <v>1</v>
      </c>
      <c r="I4" s="4">
        <v>1</v>
      </c>
      <c r="J4" s="4">
        <v>1</v>
      </c>
      <c r="K4" s="4" t="s">
        <v>30</v>
      </c>
      <c r="L4" s="4">
        <v>470</v>
      </c>
      <c r="M4" s="4">
        <v>470</v>
      </c>
      <c r="N4" s="4" t="s">
        <v>45</v>
      </c>
      <c r="O4" s="4" t="s">
        <v>32</v>
      </c>
      <c r="P4" s="4" t="s">
        <v>33</v>
      </c>
      <c r="Q4" s="4">
        <v>0</v>
      </c>
      <c r="R4" s="7">
        <v>44692</v>
      </c>
      <c r="S4" s="6">
        <v>44698</v>
      </c>
      <c r="T4" s="4" t="s">
        <v>34</v>
      </c>
      <c r="U4" s="4">
        <v>470</v>
      </c>
      <c r="V4" s="4">
        <v>0</v>
      </c>
      <c r="W4" s="4">
        <v>0</v>
      </c>
      <c r="X4" s="4" t="s">
        <v>36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44694</v>
      </c>
      <c r="G5" s="6">
        <v>44695</v>
      </c>
      <c r="H5" s="4">
        <v>1</v>
      </c>
      <c r="I5" s="4">
        <v>1</v>
      </c>
      <c r="J5" s="4">
        <v>1</v>
      </c>
      <c r="K5" s="4" t="s">
        <v>30</v>
      </c>
      <c r="L5" s="4">
        <v>316</v>
      </c>
      <c r="M5" s="4">
        <v>316</v>
      </c>
      <c r="N5" s="4" t="s">
        <v>50</v>
      </c>
      <c r="O5" s="4" t="s">
        <v>32</v>
      </c>
      <c r="P5" s="4" t="s">
        <v>33</v>
      </c>
      <c r="Q5" s="4">
        <v>0</v>
      </c>
      <c r="R5" s="7">
        <v>44692</v>
      </c>
      <c r="S5" s="6">
        <v>44698</v>
      </c>
      <c r="T5" s="4" t="s">
        <v>34</v>
      </c>
      <c r="U5" s="4">
        <v>316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44694</v>
      </c>
      <c r="G6" s="6">
        <v>44695</v>
      </c>
      <c r="H6" s="4">
        <v>1</v>
      </c>
      <c r="I6" s="4">
        <v>1</v>
      </c>
      <c r="J6" s="4">
        <v>1</v>
      </c>
      <c r="K6" s="4" t="s">
        <v>30</v>
      </c>
      <c r="L6" s="4">
        <v>240</v>
      </c>
      <c r="M6" s="4">
        <v>240</v>
      </c>
      <c r="N6" s="4" t="s">
        <v>54</v>
      </c>
      <c r="O6" s="4" t="s">
        <v>32</v>
      </c>
      <c r="P6" s="4" t="s">
        <v>33</v>
      </c>
      <c r="Q6" s="4">
        <v>0</v>
      </c>
      <c r="R6" s="7">
        <v>44692</v>
      </c>
      <c r="S6" s="6">
        <v>44698</v>
      </c>
      <c r="T6" s="4" t="s">
        <v>34</v>
      </c>
      <c r="U6" s="4">
        <v>240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44692</v>
      </c>
      <c r="G7" s="6">
        <v>44695</v>
      </c>
      <c r="H7" s="4">
        <v>1</v>
      </c>
      <c r="I7" s="4">
        <v>3</v>
      </c>
      <c r="J7" s="4">
        <v>3</v>
      </c>
      <c r="K7" s="4" t="s">
        <v>30</v>
      </c>
      <c r="L7" s="4">
        <v>1173</v>
      </c>
      <c r="M7" s="4">
        <v>1173</v>
      </c>
      <c r="N7" s="4" t="s">
        <v>60</v>
      </c>
      <c r="O7" s="4" t="s">
        <v>32</v>
      </c>
      <c r="P7" s="4" t="s">
        <v>33</v>
      </c>
      <c r="Q7" s="4">
        <v>0</v>
      </c>
      <c r="R7" s="7">
        <v>44692</v>
      </c>
      <c r="S7" s="6">
        <v>44698</v>
      </c>
      <c r="T7" s="4" t="s">
        <v>34</v>
      </c>
      <c r="U7" s="4">
        <v>1173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43</v>
      </c>
      <c r="E8" s="4" t="s">
        <v>44</v>
      </c>
      <c r="F8" s="6">
        <v>44694</v>
      </c>
      <c r="G8" s="6">
        <v>44695</v>
      </c>
      <c r="H8" s="4">
        <v>1</v>
      </c>
      <c r="I8" s="4">
        <v>1</v>
      </c>
      <c r="J8" s="4">
        <v>1</v>
      </c>
      <c r="K8" s="4" t="s">
        <v>30</v>
      </c>
      <c r="L8" s="4">
        <v>400</v>
      </c>
      <c r="M8" s="4">
        <v>400</v>
      </c>
      <c r="N8" s="4" t="s">
        <v>45</v>
      </c>
      <c r="O8" s="4" t="s">
        <v>32</v>
      </c>
      <c r="P8" s="4" t="s">
        <v>33</v>
      </c>
      <c r="Q8" s="4">
        <v>0</v>
      </c>
      <c r="R8" s="7">
        <v>44693</v>
      </c>
      <c r="S8" s="6">
        <v>44698</v>
      </c>
      <c r="T8" s="4" t="s">
        <v>34</v>
      </c>
      <c r="U8" s="4">
        <v>400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65</v>
      </c>
      <c r="D9" s="4" t="s">
        <v>66</v>
      </c>
      <c r="E9" s="4" t="s">
        <v>67</v>
      </c>
      <c r="F9" s="6">
        <v>44693</v>
      </c>
      <c r="G9" s="6">
        <v>44695</v>
      </c>
      <c r="H9" s="4">
        <v>1</v>
      </c>
      <c r="I9" s="4">
        <v>2</v>
      </c>
      <c r="J9" s="4">
        <v>2</v>
      </c>
      <c r="K9" s="4" t="s">
        <v>30</v>
      </c>
      <c r="L9" s="4">
        <v>-3265</v>
      </c>
      <c r="M9" s="4">
        <v>-3265</v>
      </c>
      <c r="N9" s="4" t="s">
        <v>68</v>
      </c>
      <c r="O9" s="4" t="s">
        <v>32</v>
      </c>
      <c r="P9" s="4" t="s">
        <v>33</v>
      </c>
      <c r="Q9" s="4">
        <v>0</v>
      </c>
      <c r="R9" s="7">
        <v>44663</v>
      </c>
      <c r="S9" s="6">
        <v>44698</v>
      </c>
      <c r="T9" s="4" t="s">
        <v>34</v>
      </c>
      <c r="U9" s="4">
        <v>-3265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44694</v>
      </c>
      <c r="G10" s="6">
        <v>44695</v>
      </c>
      <c r="H10" s="4">
        <v>1</v>
      </c>
      <c r="I10" s="4">
        <v>1</v>
      </c>
      <c r="J10" s="4">
        <v>1</v>
      </c>
      <c r="K10" s="4" t="s">
        <v>30</v>
      </c>
      <c r="L10" s="4">
        <v>295</v>
      </c>
      <c r="M10" s="4">
        <v>295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44693</v>
      </c>
      <c r="S10" s="6">
        <v>44698</v>
      </c>
      <c r="T10" s="4" t="s">
        <v>34</v>
      </c>
      <c r="U10" s="4">
        <v>295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44694</v>
      </c>
      <c r="G11" s="6">
        <v>44695</v>
      </c>
      <c r="H11" s="4">
        <v>1</v>
      </c>
      <c r="I11" s="4">
        <v>1</v>
      </c>
      <c r="J11" s="4">
        <v>1</v>
      </c>
      <c r="K11" s="4" t="s">
        <v>30</v>
      </c>
      <c r="L11" s="4">
        <v>326</v>
      </c>
      <c r="M11" s="4">
        <v>326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44693</v>
      </c>
      <c r="S11" s="6">
        <v>44698</v>
      </c>
      <c r="T11" s="4" t="s">
        <v>34</v>
      </c>
      <c r="U11" s="4">
        <v>326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44694</v>
      </c>
      <c r="G12" s="6">
        <v>44695</v>
      </c>
      <c r="H12" s="4">
        <v>1</v>
      </c>
      <c r="I12" s="4">
        <v>1</v>
      </c>
      <c r="J12" s="4">
        <v>1</v>
      </c>
      <c r="K12" s="4" t="s">
        <v>30</v>
      </c>
      <c r="L12" s="4">
        <v>430</v>
      </c>
      <c r="M12" s="4">
        <v>430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44693</v>
      </c>
      <c r="S12" s="6">
        <v>44698</v>
      </c>
      <c r="T12" s="4" t="s">
        <v>34</v>
      </c>
      <c r="U12" s="4">
        <v>430</v>
      </c>
      <c r="V12" s="4">
        <v>0</v>
      </c>
      <c r="W12" s="4">
        <v>0</v>
      </c>
      <c r="X12" s="4" t="s">
        <v>86</v>
      </c>
      <c r="Y12" s="4" t="s">
        <v>36</v>
      </c>
    </row>
    <row r="13" s="4" customFormat="1" spans="1:25">
      <c r="A13" s="4" t="s">
        <v>82</v>
      </c>
      <c r="B13" s="4" t="s">
        <v>26</v>
      </c>
      <c r="C13" s="4" t="s">
        <v>65</v>
      </c>
      <c r="D13" s="4" t="s">
        <v>83</v>
      </c>
      <c r="E13" s="4" t="s">
        <v>84</v>
      </c>
      <c r="F13" s="6">
        <v>44694</v>
      </c>
      <c r="G13" s="6">
        <v>44695</v>
      </c>
      <c r="H13" s="4">
        <v>1</v>
      </c>
      <c r="I13" s="4">
        <v>1</v>
      </c>
      <c r="J13" s="4">
        <v>1</v>
      </c>
      <c r="K13" s="4" t="s">
        <v>30</v>
      </c>
      <c r="L13" s="4">
        <v>-430</v>
      </c>
      <c r="M13" s="4">
        <v>-430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44693</v>
      </c>
      <c r="S13" s="6">
        <v>44698</v>
      </c>
      <c r="T13" s="4" t="s">
        <v>34</v>
      </c>
      <c r="U13" s="4">
        <v>-430</v>
      </c>
      <c r="V13" s="4">
        <v>0</v>
      </c>
      <c r="W13" s="4">
        <v>0</v>
      </c>
      <c r="X13" s="4" t="s">
        <v>86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71</v>
      </c>
      <c r="E14" s="4" t="s">
        <v>44</v>
      </c>
      <c r="F14" s="6">
        <v>44694</v>
      </c>
      <c r="G14" s="6">
        <v>44695</v>
      </c>
      <c r="H14" s="4">
        <v>1</v>
      </c>
      <c r="I14" s="4">
        <v>1</v>
      </c>
      <c r="J14" s="4">
        <v>1</v>
      </c>
      <c r="K14" s="4" t="s">
        <v>30</v>
      </c>
      <c r="L14" s="4">
        <v>326</v>
      </c>
      <c r="M14" s="4">
        <v>326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44693</v>
      </c>
      <c r="S14" s="6">
        <v>44698</v>
      </c>
      <c r="T14" s="4" t="s">
        <v>34</v>
      </c>
      <c r="U14" s="4">
        <v>326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44694</v>
      </c>
      <c r="G15" s="6">
        <v>44695</v>
      </c>
      <c r="H15" s="4">
        <v>1</v>
      </c>
      <c r="I15" s="4">
        <v>1</v>
      </c>
      <c r="J15" s="4">
        <v>1</v>
      </c>
      <c r="K15" s="4" t="s">
        <v>30</v>
      </c>
      <c r="L15" s="4">
        <v>720</v>
      </c>
      <c r="M15" s="4">
        <v>720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44693</v>
      </c>
      <c r="S15" s="6">
        <v>44698</v>
      </c>
      <c r="T15" s="4" t="s">
        <v>34</v>
      </c>
      <c r="U15" s="4">
        <v>720</v>
      </c>
      <c r="V15" s="4">
        <v>0</v>
      </c>
      <c r="W15" s="4">
        <v>0</v>
      </c>
      <c r="X15" s="4" t="s">
        <v>95</v>
      </c>
      <c r="Y15" s="4" t="s">
        <v>36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44694</v>
      </c>
      <c r="G16" s="6">
        <v>44695</v>
      </c>
      <c r="H16" s="4">
        <v>1</v>
      </c>
      <c r="I16" s="4">
        <v>1</v>
      </c>
      <c r="J16" s="4">
        <v>1</v>
      </c>
      <c r="K16" s="4" t="s">
        <v>30</v>
      </c>
      <c r="L16" s="4">
        <v>515</v>
      </c>
      <c r="M16" s="4">
        <v>515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44694</v>
      </c>
      <c r="S16" s="6">
        <v>44698</v>
      </c>
      <c r="T16" s="4" t="s">
        <v>34</v>
      </c>
      <c r="U16" s="4">
        <v>515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91</v>
      </c>
      <c r="B17" s="4" t="s">
        <v>26</v>
      </c>
      <c r="C17" s="4" t="s">
        <v>65</v>
      </c>
      <c r="D17" s="4" t="s">
        <v>92</v>
      </c>
      <c r="E17" s="4" t="s">
        <v>93</v>
      </c>
      <c r="F17" s="6">
        <v>44694</v>
      </c>
      <c r="G17" s="6">
        <v>44695</v>
      </c>
      <c r="H17" s="4">
        <v>1</v>
      </c>
      <c r="I17" s="4">
        <v>1</v>
      </c>
      <c r="J17" s="4">
        <v>1</v>
      </c>
      <c r="K17" s="4" t="s">
        <v>30</v>
      </c>
      <c r="L17" s="4">
        <v>-720</v>
      </c>
      <c r="M17" s="4">
        <v>-720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44693</v>
      </c>
      <c r="S17" s="6">
        <v>44698</v>
      </c>
      <c r="T17" s="4" t="s">
        <v>34</v>
      </c>
      <c r="U17" s="4">
        <v>-720</v>
      </c>
      <c r="V17" s="4">
        <v>0</v>
      </c>
      <c r="W17" s="4">
        <v>0</v>
      </c>
      <c r="X17" s="4" t="s">
        <v>95</v>
      </c>
      <c r="Y17" s="4" t="s">
        <v>36</v>
      </c>
    </row>
    <row r="18" s="4" customFormat="1" spans="1:25">
      <c r="A18" s="4" t="s">
        <v>96</v>
      </c>
      <c r="B18" s="4" t="s">
        <v>26</v>
      </c>
      <c r="C18" s="4" t="s">
        <v>65</v>
      </c>
      <c r="D18" s="4" t="s">
        <v>97</v>
      </c>
      <c r="E18" s="4" t="s">
        <v>98</v>
      </c>
      <c r="F18" s="6">
        <v>44694</v>
      </c>
      <c r="G18" s="6">
        <v>44695</v>
      </c>
      <c r="H18" s="4">
        <v>1</v>
      </c>
      <c r="I18" s="4">
        <v>1</v>
      </c>
      <c r="J18" s="4">
        <v>1</v>
      </c>
      <c r="K18" s="4" t="s">
        <v>30</v>
      </c>
      <c r="L18" s="4">
        <v>-515</v>
      </c>
      <c r="M18" s="4">
        <v>-515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44694</v>
      </c>
      <c r="S18" s="6">
        <v>44698</v>
      </c>
      <c r="T18" s="4" t="s">
        <v>34</v>
      </c>
      <c r="U18" s="4">
        <v>-515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44694</v>
      </c>
      <c r="G19" s="6">
        <v>44695</v>
      </c>
      <c r="H19" s="4">
        <v>1</v>
      </c>
      <c r="I19" s="4">
        <v>1</v>
      </c>
      <c r="J19" s="4">
        <v>1</v>
      </c>
      <c r="K19" s="4" t="s">
        <v>30</v>
      </c>
      <c r="L19" s="4">
        <v>341</v>
      </c>
      <c r="M19" s="4">
        <v>341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44694</v>
      </c>
      <c r="S19" s="6">
        <v>44698</v>
      </c>
      <c r="T19" s="4" t="s">
        <v>34</v>
      </c>
      <c r="U19" s="4">
        <v>341</v>
      </c>
      <c r="V19" s="4">
        <v>0</v>
      </c>
      <c r="W19" s="4">
        <v>0</v>
      </c>
      <c r="X19" s="4" t="s">
        <v>104</v>
      </c>
      <c r="Y19" s="4" t="s">
        <v>105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28</v>
      </c>
      <c r="E20" s="4" t="s">
        <v>107</v>
      </c>
      <c r="F20" s="6">
        <v>44694</v>
      </c>
      <c r="G20" s="6">
        <v>44695</v>
      </c>
      <c r="H20" s="4">
        <v>1</v>
      </c>
      <c r="I20" s="4">
        <v>1</v>
      </c>
      <c r="J20" s="4">
        <v>1</v>
      </c>
      <c r="K20" s="4" t="s">
        <v>30</v>
      </c>
      <c r="L20" s="4">
        <v>176</v>
      </c>
      <c r="M20" s="4">
        <v>176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44694</v>
      </c>
      <c r="S20" s="6">
        <v>44698</v>
      </c>
      <c r="T20" s="4" t="s">
        <v>34</v>
      </c>
      <c r="U20" s="4">
        <v>176</v>
      </c>
      <c r="V20" s="4">
        <v>0</v>
      </c>
      <c r="W20" s="4">
        <v>0</v>
      </c>
      <c r="X20" s="4" t="s">
        <v>109</v>
      </c>
      <c r="Y20" s="4" t="s">
        <v>110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97</v>
      </c>
      <c r="E21" s="4" t="s">
        <v>112</v>
      </c>
      <c r="F21" s="6">
        <v>44694</v>
      </c>
      <c r="G21" s="6">
        <v>44695</v>
      </c>
      <c r="H21" s="4">
        <v>1</v>
      </c>
      <c r="I21" s="4">
        <v>1</v>
      </c>
      <c r="J21" s="4">
        <v>1</v>
      </c>
      <c r="K21" s="4" t="s">
        <v>30</v>
      </c>
      <c r="L21" s="4">
        <v>575</v>
      </c>
      <c r="M21" s="4">
        <v>575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44694</v>
      </c>
      <c r="S21" s="6">
        <v>44698</v>
      </c>
      <c r="T21" s="4" t="s">
        <v>34</v>
      </c>
      <c r="U21" s="4">
        <v>575</v>
      </c>
      <c r="V21" s="4">
        <v>0</v>
      </c>
      <c r="W21" s="4">
        <v>0</v>
      </c>
      <c r="X21" s="4" t="s">
        <v>114</v>
      </c>
      <c r="Y21" s="4" t="s">
        <v>36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48</v>
      </c>
      <c r="E22" s="4" t="s">
        <v>116</v>
      </c>
      <c r="F22" s="6">
        <v>44694</v>
      </c>
      <c r="G22" s="6">
        <v>44695</v>
      </c>
      <c r="H22" s="4">
        <v>1</v>
      </c>
      <c r="I22" s="4">
        <v>1</v>
      </c>
      <c r="J22" s="4">
        <v>1</v>
      </c>
      <c r="K22" s="4" t="s">
        <v>30</v>
      </c>
      <c r="L22" s="4">
        <v>316</v>
      </c>
      <c r="M22" s="4">
        <v>316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44694</v>
      </c>
      <c r="S22" s="6">
        <v>44698</v>
      </c>
      <c r="T22" s="4" t="s">
        <v>34</v>
      </c>
      <c r="U22" s="4">
        <v>316</v>
      </c>
      <c r="V22" s="4">
        <v>0</v>
      </c>
      <c r="W22" s="4">
        <v>0</v>
      </c>
      <c r="X22" s="4" t="s">
        <v>118</v>
      </c>
      <c r="Y22" s="4" t="s">
        <v>36</v>
      </c>
    </row>
    <row r="23" s="4" customFormat="1" spans="1:25">
      <c r="A23" s="4" t="s">
        <v>111</v>
      </c>
      <c r="B23" s="4" t="s">
        <v>26</v>
      </c>
      <c r="C23" s="4" t="s">
        <v>65</v>
      </c>
      <c r="D23" s="4" t="s">
        <v>97</v>
      </c>
      <c r="E23" s="4" t="s">
        <v>112</v>
      </c>
      <c r="F23" s="6">
        <v>44694</v>
      </c>
      <c r="G23" s="6">
        <v>44695</v>
      </c>
      <c r="H23" s="4">
        <v>1</v>
      </c>
      <c r="I23" s="4">
        <v>1</v>
      </c>
      <c r="J23" s="4">
        <v>1</v>
      </c>
      <c r="K23" s="4" t="s">
        <v>30</v>
      </c>
      <c r="L23" s="4">
        <v>-575</v>
      </c>
      <c r="M23" s="4">
        <v>-575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44694</v>
      </c>
      <c r="S23" s="6">
        <v>44698</v>
      </c>
      <c r="T23" s="4" t="s">
        <v>34</v>
      </c>
      <c r="U23" s="4">
        <v>-575</v>
      </c>
      <c r="V23" s="4">
        <v>0</v>
      </c>
      <c r="W23" s="4">
        <v>0</v>
      </c>
      <c r="X23" s="4" t="s">
        <v>114</v>
      </c>
      <c r="Y23" s="4" t="s">
        <v>36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121</v>
      </c>
      <c r="F24" s="6">
        <v>44694</v>
      </c>
      <c r="G24" s="6">
        <v>44695</v>
      </c>
      <c r="H24" s="4">
        <v>1</v>
      </c>
      <c r="I24" s="4">
        <v>1</v>
      </c>
      <c r="J24" s="4">
        <v>1</v>
      </c>
      <c r="K24" s="4" t="s">
        <v>30</v>
      </c>
      <c r="L24" s="4">
        <v>330</v>
      </c>
      <c r="M24" s="4">
        <v>330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44694</v>
      </c>
      <c r="S24" s="6">
        <v>44698</v>
      </c>
      <c r="T24" s="4" t="s">
        <v>34</v>
      </c>
      <c r="U24" s="4">
        <v>330</v>
      </c>
      <c r="V24" s="4">
        <v>0</v>
      </c>
      <c r="W24" s="4">
        <v>0</v>
      </c>
      <c r="X24" s="4" t="s">
        <v>123</v>
      </c>
      <c r="Y24" s="4" t="s">
        <v>124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44694</v>
      </c>
      <c r="G25" s="6">
        <v>44695</v>
      </c>
      <c r="H25" s="4">
        <v>2</v>
      </c>
      <c r="I25" s="4">
        <v>1</v>
      </c>
      <c r="J25" s="4">
        <v>2</v>
      </c>
      <c r="K25" s="4" t="s">
        <v>30</v>
      </c>
      <c r="L25" s="4">
        <v>1560</v>
      </c>
      <c r="M25" s="4">
        <v>1560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44694</v>
      </c>
      <c r="S25" s="6">
        <v>44698</v>
      </c>
      <c r="T25" s="4" t="s">
        <v>34</v>
      </c>
      <c r="U25" s="4">
        <v>1560</v>
      </c>
      <c r="V25" s="4">
        <v>0</v>
      </c>
      <c r="W25" s="4">
        <v>0</v>
      </c>
      <c r="X25" s="4" t="s">
        <v>129</v>
      </c>
      <c r="Y25" s="4" t="s">
        <v>36</v>
      </c>
    </row>
    <row r="26" s="4" customFormat="1" spans="1:25">
      <c r="A26" s="4" t="s">
        <v>130</v>
      </c>
      <c r="B26" s="4" t="s">
        <v>26</v>
      </c>
      <c r="C26" s="4" t="s">
        <v>27</v>
      </c>
      <c r="D26" s="4" t="s">
        <v>131</v>
      </c>
      <c r="E26" s="4" t="s">
        <v>132</v>
      </c>
      <c r="F26" s="6">
        <v>44694</v>
      </c>
      <c r="G26" s="6">
        <v>44695</v>
      </c>
      <c r="H26" s="4">
        <v>2</v>
      </c>
      <c r="I26" s="4">
        <v>1</v>
      </c>
      <c r="J26" s="4">
        <v>2</v>
      </c>
      <c r="K26" s="4" t="s">
        <v>30</v>
      </c>
      <c r="L26" s="4">
        <v>1456</v>
      </c>
      <c r="M26" s="4">
        <v>1456</v>
      </c>
      <c r="N26" s="4" t="s">
        <v>133</v>
      </c>
      <c r="O26" s="4" t="s">
        <v>32</v>
      </c>
      <c r="P26" s="4" t="s">
        <v>33</v>
      </c>
      <c r="Q26" s="4">
        <v>0</v>
      </c>
      <c r="R26" s="7">
        <v>44694</v>
      </c>
      <c r="S26" s="6">
        <v>44698</v>
      </c>
      <c r="T26" s="4" t="s">
        <v>34</v>
      </c>
      <c r="U26" s="4">
        <v>1456</v>
      </c>
      <c r="V26" s="4">
        <v>0</v>
      </c>
      <c r="W26" s="4">
        <v>0</v>
      </c>
      <c r="X26" s="4" t="s">
        <v>134</v>
      </c>
      <c r="Y26" s="4" t="s">
        <v>135</v>
      </c>
    </row>
    <row r="27" s="4" customFormat="1" spans="1:25">
      <c r="A27" s="4" t="s">
        <v>136</v>
      </c>
      <c r="B27" s="4" t="s">
        <v>26</v>
      </c>
      <c r="C27" s="4" t="s">
        <v>27</v>
      </c>
      <c r="D27" s="4" t="s">
        <v>137</v>
      </c>
      <c r="E27" s="4" t="s">
        <v>138</v>
      </c>
      <c r="F27" s="6">
        <v>44694</v>
      </c>
      <c r="G27" s="6">
        <v>44695</v>
      </c>
      <c r="H27" s="4">
        <v>1</v>
      </c>
      <c r="I27" s="4">
        <v>1</v>
      </c>
      <c r="J27" s="4">
        <v>1</v>
      </c>
      <c r="K27" s="4" t="s">
        <v>30</v>
      </c>
      <c r="L27" s="4">
        <v>427</v>
      </c>
      <c r="M27" s="4">
        <v>427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44694</v>
      </c>
      <c r="S27" s="6">
        <v>44698</v>
      </c>
      <c r="T27" s="4" t="s">
        <v>34</v>
      </c>
      <c r="U27" s="4">
        <v>427</v>
      </c>
      <c r="V27" s="4">
        <v>0</v>
      </c>
      <c r="W27" s="4">
        <v>0</v>
      </c>
      <c r="X27" s="4" t="s">
        <v>140</v>
      </c>
      <c r="Y27" s="4" t="s">
        <v>141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58</v>
      </c>
      <c r="E28" s="4" t="s">
        <v>143</v>
      </c>
      <c r="F28" s="6">
        <v>44694</v>
      </c>
      <c r="G28" s="6">
        <v>44695</v>
      </c>
      <c r="H28" s="4">
        <v>1</v>
      </c>
      <c r="I28" s="4">
        <v>1</v>
      </c>
      <c r="J28" s="4">
        <v>1</v>
      </c>
      <c r="K28" s="4" t="s">
        <v>30</v>
      </c>
      <c r="L28" s="4">
        <v>720</v>
      </c>
      <c r="M28" s="4">
        <v>720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44694</v>
      </c>
      <c r="S28" s="6">
        <v>44698</v>
      </c>
      <c r="T28" s="4" t="s">
        <v>34</v>
      </c>
      <c r="U28" s="4">
        <v>720</v>
      </c>
      <c r="V28" s="4">
        <v>0</v>
      </c>
      <c r="W28" s="4">
        <v>0</v>
      </c>
      <c r="X28" s="4" t="s">
        <v>145</v>
      </c>
      <c r="Y28" s="4" t="s">
        <v>146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58</v>
      </c>
      <c r="E29" s="4" t="s">
        <v>143</v>
      </c>
      <c r="F29" s="6">
        <v>44694</v>
      </c>
      <c r="G29" s="6">
        <v>44695</v>
      </c>
      <c r="H29" s="4">
        <v>1</v>
      </c>
      <c r="I29" s="4">
        <v>1</v>
      </c>
      <c r="J29" s="4">
        <v>1</v>
      </c>
      <c r="K29" s="4" t="s">
        <v>30</v>
      </c>
      <c r="L29" s="4">
        <v>720</v>
      </c>
      <c r="M29" s="4">
        <v>720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44694</v>
      </c>
      <c r="S29" s="6">
        <v>44698</v>
      </c>
      <c r="T29" s="4" t="s">
        <v>34</v>
      </c>
      <c r="U29" s="4">
        <v>720</v>
      </c>
      <c r="V29" s="4">
        <v>0</v>
      </c>
      <c r="W29" s="4">
        <v>0</v>
      </c>
      <c r="X29" s="4" t="s">
        <v>149</v>
      </c>
      <c r="Y29" s="4" t="s">
        <v>150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152</v>
      </c>
      <c r="E30" s="4" t="s">
        <v>29</v>
      </c>
      <c r="F30" s="6">
        <v>44694</v>
      </c>
      <c r="G30" s="6">
        <v>44695</v>
      </c>
      <c r="H30" s="4">
        <v>2</v>
      </c>
      <c r="I30" s="4">
        <v>1</v>
      </c>
      <c r="J30" s="4">
        <v>2</v>
      </c>
      <c r="K30" s="4" t="s">
        <v>30</v>
      </c>
      <c r="L30" s="4">
        <v>640</v>
      </c>
      <c r="M30" s="4">
        <v>640</v>
      </c>
      <c r="N30" s="4" t="s">
        <v>153</v>
      </c>
      <c r="O30" s="4" t="s">
        <v>32</v>
      </c>
      <c r="P30" s="4" t="s">
        <v>33</v>
      </c>
      <c r="Q30" s="4">
        <v>0</v>
      </c>
      <c r="R30" s="7">
        <v>44694</v>
      </c>
      <c r="S30" s="6">
        <v>44698</v>
      </c>
      <c r="T30" s="4" t="s">
        <v>34</v>
      </c>
      <c r="U30" s="4">
        <v>640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151</v>
      </c>
      <c r="B31" s="4" t="s">
        <v>26</v>
      </c>
      <c r="C31" s="4" t="s">
        <v>65</v>
      </c>
      <c r="D31" s="4" t="s">
        <v>152</v>
      </c>
      <c r="E31" s="4" t="s">
        <v>29</v>
      </c>
      <c r="F31" s="6">
        <v>44694</v>
      </c>
      <c r="G31" s="6">
        <v>44695</v>
      </c>
      <c r="H31" s="4">
        <v>2</v>
      </c>
      <c r="I31" s="4">
        <v>1</v>
      </c>
      <c r="J31" s="4">
        <v>2</v>
      </c>
      <c r="K31" s="4" t="s">
        <v>30</v>
      </c>
      <c r="L31" s="4">
        <v>-640</v>
      </c>
      <c r="M31" s="4">
        <v>-640</v>
      </c>
      <c r="N31" s="4" t="s">
        <v>153</v>
      </c>
      <c r="O31" s="4" t="s">
        <v>32</v>
      </c>
      <c r="P31" s="4" t="s">
        <v>33</v>
      </c>
      <c r="Q31" s="4">
        <v>0</v>
      </c>
      <c r="R31" s="7">
        <v>44694</v>
      </c>
      <c r="S31" s="6">
        <v>44698</v>
      </c>
      <c r="T31" s="4" t="s">
        <v>34</v>
      </c>
      <c r="U31" s="4">
        <v>-640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154</v>
      </c>
      <c r="B32" s="4" t="s">
        <v>26</v>
      </c>
      <c r="C32" s="4" t="s">
        <v>27</v>
      </c>
      <c r="D32" s="4" t="s">
        <v>155</v>
      </c>
      <c r="E32" s="4" t="s">
        <v>156</v>
      </c>
      <c r="F32" s="6">
        <v>44694</v>
      </c>
      <c r="G32" s="6">
        <v>44695</v>
      </c>
      <c r="H32" s="4">
        <v>1</v>
      </c>
      <c r="I32" s="4">
        <v>1</v>
      </c>
      <c r="J32" s="4">
        <v>1</v>
      </c>
      <c r="K32" s="4" t="s">
        <v>30</v>
      </c>
      <c r="L32" s="4">
        <v>470</v>
      </c>
      <c r="M32" s="4">
        <v>470</v>
      </c>
      <c r="N32" s="4" t="s">
        <v>157</v>
      </c>
      <c r="O32" s="4" t="s">
        <v>32</v>
      </c>
      <c r="P32" s="4" t="s">
        <v>33</v>
      </c>
      <c r="Q32" s="4">
        <v>0</v>
      </c>
      <c r="R32" s="7">
        <v>44694</v>
      </c>
      <c r="S32" s="6">
        <v>44698</v>
      </c>
      <c r="T32" s="4" t="s">
        <v>34</v>
      </c>
      <c r="U32" s="4">
        <v>470</v>
      </c>
      <c r="V32" s="4">
        <v>0</v>
      </c>
      <c r="W32" s="4">
        <v>0</v>
      </c>
      <c r="X32" s="4" t="s">
        <v>158</v>
      </c>
      <c r="Y32" s="4" t="s">
        <v>159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A31" sqref="A31:E34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160</v>
      </c>
    </row>
    <row r="2" s="4" customFormat="1" spans="1:9">
      <c r="A2" s="5">
        <v>17914994489</v>
      </c>
      <c r="B2" s="6">
        <v>44694</v>
      </c>
      <c r="C2" s="6">
        <v>44695</v>
      </c>
      <c r="D2" s="4">
        <v>138</v>
      </c>
      <c r="E2" s="4" t="str">
        <f>VLOOKUP(A2,HOP!A:L,12,0)</f>
        <v>138.00</v>
      </c>
      <c r="F2" s="4" t="str">
        <f>VLOOKUP(A2,HOP!A:C,3,0)</f>
        <v>2545721</v>
      </c>
      <c r="G2" s="4">
        <f>D2-E2</f>
        <v>0</v>
      </c>
      <c r="H2" s="4" t="str">
        <f>$H$1&amp;F2</f>
        <v>，2545721</v>
      </c>
      <c r="I2" s="4" t="str">
        <f>VLOOKUP(A2,HOP!A:U,21,0)</f>
        <v>直采</v>
      </c>
    </row>
    <row r="3" s="4" customFormat="1" spans="1:9">
      <c r="A3" s="5">
        <v>17915647157</v>
      </c>
      <c r="B3" s="6">
        <v>44694</v>
      </c>
      <c r="C3" s="6">
        <v>44695</v>
      </c>
      <c r="D3" s="4">
        <v>335</v>
      </c>
      <c r="E3" s="4" t="str">
        <f>VLOOKUP(A3,HOP!A:L,12,0)</f>
        <v>335.00</v>
      </c>
      <c r="F3" s="4" t="str">
        <f>VLOOKUP(A3,HOP!A:C,3,0)</f>
        <v>2546386</v>
      </c>
      <c r="G3" s="4">
        <f>D3-E3</f>
        <v>0</v>
      </c>
      <c r="H3" s="4" t="str">
        <f>$H$1&amp;F3</f>
        <v>，2546386</v>
      </c>
      <c r="I3" s="4" t="str">
        <f>VLOOKUP(A3,HOP!A:U,21,0)</f>
        <v>直采</v>
      </c>
    </row>
    <row r="4" s="4" customFormat="1" spans="1:10">
      <c r="A4" s="5">
        <v>17915648561</v>
      </c>
      <c r="B4" s="6">
        <v>44694</v>
      </c>
      <c r="C4" s="6">
        <v>44695</v>
      </c>
      <c r="D4" s="4">
        <v>870</v>
      </c>
      <c r="E4" s="4" t="str">
        <f>VLOOKUP(A4,HOP!A:L,12,0)</f>
        <v>870.00</v>
      </c>
      <c r="F4" s="4" t="str">
        <f>VLOOKUP(A4,HOP!A:C,3,0)</f>
        <v>2546367</v>
      </c>
      <c r="G4" s="4">
        <f>D4-E4</f>
        <v>0</v>
      </c>
      <c r="H4" s="4" t="str">
        <f>$H$1&amp;F4</f>
        <v>，2546367</v>
      </c>
      <c r="I4" s="4" t="str">
        <f>VLOOKUP(A4,HOP!A:U,21,0)</f>
        <v>直采</v>
      </c>
      <c r="J4" s="4" t="s">
        <v>161</v>
      </c>
    </row>
    <row r="5" s="4" customFormat="1" spans="1:9">
      <c r="A5" s="5">
        <v>17915691759</v>
      </c>
      <c r="B5" s="6">
        <v>44694</v>
      </c>
      <c r="C5" s="6">
        <v>44695</v>
      </c>
      <c r="D5" s="4">
        <v>316</v>
      </c>
      <c r="E5" s="4" t="str">
        <f>VLOOKUP(A5,HOP!A:L,12,0)</f>
        <v>316.00</v>
      </c>
      <c r="F5" s="4" t="str">
        <f>VLOOKUP(A5,HOP!A:C,3,0)</f>
        <v>2546368</v>
      </c>
      <c r="G5" s="4">
        <f>D5-E5</f>
        <v>0</v>
      </c>
      <c r="H5" s="4" t="str">
        <f>$H$1&amp;F5</f>
        <v>，2546368</v>
      </c>
      <c r="I5" s="4" t="str">
        <f>VLOOKUP(A5,HOP!A:U,21,0)</f>
        <v>直采</v>
      </c>
    </row>
    <row r="6" s="4" customFormat="1" spans="1:9">
      <c r="A6" s="5">
        <v>17918064608</v>
      </c>
      <c r="B6" s="6">
        <v>44694</v>
      </c>
      <c r="C6" s="6">
        <v>44695</v>
      </c>
      <c r="D6" s="4">
        <v>240</v>
      </c>
      <c r="E6" s="4" t="str">
        <f>VLOOKUP(A6,HOP!A:L,12,0)</f>
        <v>240.00</v>
      </c>
      <c r="F6" s="4" t="str">
        <f>VLOOKUP(A6,HOP!A:C,3,0)</f>
        <v>2546375</v>
      </c>
      <c r="G6" s="4">
        <f>D6-E6</f>
        <v>0</v>
      </c>
      <c r="H6" s="4" t="str">
        <f>$H$1&amp;F6</f>
        <v>，2546375</v>
      </c>
      <c r="I6" s="4" t="str">
        <f>VLOOKUP(A6,HOP!A:U,21,0)</f>
        <v>直采</v>
      </c>
    </row>
    <row r="7" s="4" customFormat="1" spans="1:9">
      <c r="A7" s="5">
        <v>17918174564</v>
      </c>
      <c r="B7" s="6">
        <v>44692</v>
      </c>
      <c r="C7" s="6">
        <v>44695</v>
      </c>
      <c r="D7" s="4">
        <v>1173</v>
      </c>
      <c r="E7" s="4" t="str">
        <f>VLOOKUP(A7,HOP!A:L,12,0)</f>
        <v>1173.00</v>
      </c>
      <c r="F7" s="4" t="str">
        <f>VLOOKUP(A7,HOP!A:C,3,0)</f>
        <v>2546393</v>
      </c>
      <c r="G7" s="4">
        <f>D7-E7</f>
        <v>0</v>
      </c>
      <c r="H7" s="4" t="str">
        <f>$H$1&amp;F7</f>
        <v>，2546393</v>
      </c>
      <c r="I7" s="4" t="str">
        <f>VLOOKUP(A7,HOP!A:U,21,0)</f>
        <v>直采</v>
      </c>
    </row>
    <row r="8" s="4" customFormat="1" spans="1:10">
      <c r="A8" s="5">
        <v>17791474801</v>
      </c>
      <c r="B8" s="6">
        <v>44693</v>
      </c>
      <c r="C8" s="6">
        <v>44695</v>
      </c>
      <c r="D8" s="4">
        <v>-3265</v>
      </c>
      <c r="E8" s="4" t="e">
        <f>VLOOKUP(A8,HOP!A:L,12,0)</f>
        <v>#N/A</v>
      </c>
      <c r="F8" s="4">
        <v>2506958</v>
      </c>
      <c r="G8" s="4" t="e">
        <f t="shared" ref="G8:G26" si="0">D8-E8</f>
        <v>#N/A</v>
      </c>
      <c r="H8" s="4" t="str">
        <f t="shared" ref="H8:H26" si="1">$H$1&amp;F8</f>
        <v>，2506958</v>
      </c>
      <c r="I8" s="4" t="e">
        <f>VLOOKUP(A8,HOP!A:U,21,0)</f>
        <v>#N/A</v>
      </c>
      <c r="J8" s="4" t="s">
        <v>162</v>
      </c>
    </row>
    <row r="9" s="4" customFormat="1" spans="1:9">
      <c r="A9" s="5">
        <v>17925101077</v>
      </c>
      <c r="B9" s="6">
        <v>44694</v>
      </c>
      <c r="C9" s="6">
        <v>44695</v>
      </c>
      <c r="D9" s="4">
        <v>295</v>
      </c>
      <c r="E9" s="4" t="str">
        <f>VLOOKUP(A9,HOP!A:L,12,0)</f>
        <v>295.00</v>
      </c>
      <c r="F9" s="4" t="str">
        <f>VLOOKUP(A9,HOP!A:C,3,0)</f>
        <v>2548080</v>
      </c>
      <c r="G9" s="4">
        <f t="shared" si="0"/>
        <v>0</v>
      </c>
      <c r="H9" s="4" t="str">
        <f t="shared" si="1"/>
        <v>，2548080</v>
      </c>
      <c r="I9" s="4" t="str">
        <f>VLOOKUP(A9,HOP!A:U,21,0)</f>
        <v>直采</v>
      </c>
    </row>
    <row r="10" s="4" customFormat="1" spans="1:9">
      <c r="A10" s="5">
        <v>17925233940</v>
      </c>
      <c r="B10" s="6">
        <v>44694</v>
      </c>
      <c r="C10" s="6">
        <v>44695</v>
      </c>
      <c r="D10" s="4">
        <v>326</v>
      </c>
      <c r="E10" s="4" t="str">
        <f>VLOOKUP(A10,HOP!A:L,12,0)</f>
        <v>326.00</v>
      </c>
      <c r="F10" s="4" t="str">
        <f>VLOOKUP(A10,HOP!A:C,3,0)</f>
        <v>2548144</v>
      </c>
      <c r="G10" s="4">
        <f t="shared" si="0"/>
        <v>0</v>
      </c>
      <c r="H10" s="4" t="str">
        <f t="shared" si="1"/>
        <v>，2548144</v>
      </c>
      <c r="I10" s="4" t="str">
        <f>VLOOKUP(A10,HOP!A:U,21,0)</f>
        <v>直采</v>
      </c>
    </row>
    <row r="11" s="4" customFormat="1" hidden="1" spans="1:9">
      <c r="A11" s="5">
        <v>17925462836</v>
      </c>
      <c r="B11" s="6">
        <v>44694</v>
      </c>
      <c r="C11" s="6">
        <v>44695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17925581645</v>
      </c>
      <c r="B12" s="6">
        <v>44694</v>
      </c>
      <c r="C12" s="6">
        <v>44695</v>
      </c>
      <c r="D12" s="4">
        <v>326</v>
      </c>
      <c r="E12" s="4" t="str">
        <f>VLOOKUP(A12,HOP!A:L,12,0)</f>
        <v>326.00</v>
      </c>
      <c r="F12" s="4" t="str">
        <f>VLOOKUP(A12,HOP!A:C,3,0)</f>
        <v>2548270</v>
      </c>
      <c r="G12" s="4">
        <f t="shared" si="0"/>
        <v>0</v>
      </c>
      <c r="H12" s="4" t="str">
        <f t="shared" si="1"/>
        <v>，2548270</v>
      </c>
      <c r="I12" s="4" t="str">
        <f>VLOOKUP(A12,HOP!A:U,21,0)</f>
        <v>直采</v>
      </c>
    </row>
    <row r="13" s="4" customFormat="1" hidden="1" spans="1:9">
      <c r="A13" s="5">
        <v>17926144566</v>
      </c>
      <c r="B13" s="6">
        <v>44694</v>
      </c>
      <c r="C13" s="6">
        <v>44695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17926255012</v>
      </c>
      <c r="B14" s="6">
        <v>44694</v>
      </c>
      <c r="C14" s="6">
        <v>44695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17926630599</v>
      </c>
      <c r="B15" s="6">
        <v>44694</v>
      </c>
      <c r="C15" s="6">
        <v>44695</v>
      </c>
      <c r="D15" s="4">
        <v>341</v>
      </c>
      <c r="E15" s="4" t="str">
        <f>VLOOKUP(A15,HOP!A:L,12,0)</f>
        <v>341.00</v>
      </c>
      <c r="F15" s="4" t="str">
        <f>VLOOKUP(A15,HOP!A:C,3,0)</f>
        <v>2548808</v>
      </c>
      <c r="G15" s="4">
        <f t="shared" si="0"/>
        <v>0</v>
      </c>
      <c r="H15" s="4" t="str">
        <f t="shared" si="1"/>
        <v>，2548808</v>
      </c>
      <c r="I15" s="4" t="str">
        <f>VLOOKUP(A15,HOP!A:U,21,0)</f>
        <v>直采</v>
      </c>
    </row>
    <row r="16" s="4" customFormat="1" spans="1:9">
      <c r="A16" s="5">
        <v>17926659078</v>
      </c>
      <c r="B16" s="6">
        <v>44694</v>
      </c>
      <c r="C16" s="6">
        <v>44695</v>
      </c>
      <c r="D16" s="4">
        <v>176</v>
      </c>
      <c r="E16" s="4" t="str">
        <f>VLOOKUP(A16,HOP!A:L,12,0)</f>
        <v>176.00</v>
      </c>
      <c r="F16" s="4" t="str">
        <f>VLOOKUP(A16,HOP!A:C,3,0)</f>
        <v>2548819</v>
      </c>
      <c r="G16" s="4">
        <f t="shared" si="0"/>
        <v>0</v>
      </c>
      <c r="H16" s="4" t="str">
        <f t="shared" si="1"/>
        <v>，2548819</v>
      </c>
      <c r="I16" s="4" t="str">
        <f>VLOOKUP(A16,HOP!A:U,21,0)</f>
        <v>直采</v>
      </c>
    </row>
    <row r="17" s="4" customFormat="1" hidden="1" spans="1:9">
      <c r="A17" s="5">
        <v>17926869765</v>
      </c>
      <c r="B17" s="6">
        <v>44694</v>
      </c>
      <c r="C17" s="6">
        <v>44695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17926871816</v>
      </c>
      <c r="B18" s="6">
        <v>44694</v>
      </c>
      <c r="C18" s="6">
        <v>44695</v>
      </c>
      <c r="D18" s="4">
        <v>316</v>
      </c>
      <c r="E18" s="4" t="str">
        <f>VLOOKUP(A18,HOP!A:L,12,0)</f>
        <v>316.00</v>
      </c>
      <c r="F18" s="4" t="str">
        <f>VLOOKUP(A18,HOP!A:C,3,0)</f>
        <v>2548949</v>
      </c>
      <c r="G18" s="4">
        <f t="shared" si="0"/>
        <v>0</v>
      </c>
      <c r="H18" s="4" t="str">
        <f t="shared" si="1"/>
        <v>，2548949</v>
      </c>
      <c r="I18" s="4" t="str">
        <f>VLOOKUP(A18,HOP!A:U,21,0)</f>
        <v>直采</v>
      </c>
    </row>
    <row r="19" s="4" customFormat="1" spans="1:9">
      <c r="A19" s="5">
        <v>17926919820</v>
      </c>
      <c r="B19" s="6">
        <v>44694</v>
      </c>
      <c r="C19" s="6">
        <v>44695</v>
      </c>
      <c r="D19" s="4">
        <v>330</v>
      </c>
      <c r="E19" s="4" t="str">
        <f>VLOOKUP(A19,HOP!A:L,12,0)</f>
        <v>330.00</v>
      </c>
      <c r="F19" s="4" t="str">
        <f>VLOOKUP(A19,HOP!A:C,3,0)</f>
        <v>2548968</v>
      </c>
      <c r="G19" s="4">
        <f t="shared" si="0"/>
        <v>0</v>
      </c>
      <c r="H19" s="4" t="str">
        <f t="shared" si="1"/>
        <v>，2548968</v>
      </c>
      <c r="I19" s="4" t="str">
        <f>VLOOKUP(A19,HOP!A:U,21,0)</f>
        <v>直采</v>
      </c>
    </row>
    <row r="20" s="4" customFormat="1" spans="1:9">
      <c r="A20" s="5">
        <v>17926972360</v>
      </c>
      <c r="B20" s="6">
        <v>44694</v>
      </c>
      <c r="C20" s="6">
        <v>44695</v>
      </c>
      <c r="D20" s="4">
        <v>1560</v>
      </c>
      <c r="E20" s="4" t="str">
        <f>VLOOKUP(A20,HOP!A:L,12,0)</f>
        <v>1560.00</v>
      </c>
      <c r="F20" s="4" t="str">
        <f>VLOOKUP(A20,HOP!A:C,3,0)</f>
        <v>2548994</v>
      </c>
      <c r="G20" s="4">
        <f t="shared" si="0"/>
        <v>0</v>
      </c>
      <c r="H20" s="4" t="str">
        <f t="shared" si="1"/>
        <v>，2548994</v>
      </c>
      <c r="I20" s="4" t="str">
        <f>VLOOKUP(A20,HOP!A:U,21,0)</f>
        <v>直采</v>
      </c>
    </row>
    <row r="21" s="4" customFormat="1" spans="1:9">
      <c r="A21" s="5">
        <v>17927122412</v>
      </c>
      <c r="B21" s="6">
        <v>44694</v>
      </c>
      <c r="C21" s="6">
        <v>44695</v>
      </c>
      <c r="D21" s="4">
        <v>1456</v>
      </c>
      <c r="E21" s="4" t="str">
        <f>VLOOKUP(A21,HOP!A:L,12,0)</f>
        <v>1456.00</v>
      </c>
      <c r="F21" s="4" t="str">
        <f>VLOOKUP(A21,HOP!A:C,3,0)</f>
        <v>2549040</v>
      </c>
      <c r="G21" s="4">
        <f t="shared" si="0"/>
        <v>0</v>
      </c>
      <c r="H21" s="4" t="str">
        <f t="shared" si="1"/>
        <v>，2549040</v>
      </c>
      <c r="I21" s="4" t="str">
        <f>VLOOKUP(A21,HOP!A:U,21,0)</f>
        <v>直采</v>
      </c>
    </row>
    <row r="22" s="4" customFormat="1" spans="1:9">
      <c r="A22" s="5">
        <v>17927121536</v>
      </c>
      <c r="B22" s="6">
        <v>44694</v>
      </c>
      <c r="C22" s="6">
        <v>44695</v>
      </c>
      <c r="D22" s="4">
        <v>427</v>
      </c>
      <c r="E22" s="4" t="str">
        <f>VLOOKUP(A22,HOP!A:L,12,0)</f>
        <v>427.00</v>
      </c>
      <c r="F22" s="4" t="str">
        <f>VLOOKUP(A22,HOP!A:C,3,0)</f>
        <v>2549043</v>
      </c>
      <c r="G22" s="4">
        <f t="shared" si="0"/>
        <v>0</v>
      </c>
      <c r="H22" s="4" t="str">
        <f t="shared" si="1"/>
        <v>，2549043</v>
      </c>
      <c r="I22" s="4" t="str">
        <f>VLOOKUP(A22,HOP!A:U,21,0)</f>
        <v>直采</v>
      </c>
    </row>
    <row r="23" s="4" customFormat="1" spans="1:9">
      <c r="A23" s="5">
        <v>17927215700</v>
      </c>
      <c r="B23" s="6">
        <v>44694</v>
      </c>
      <c r="C23" s="6">
        <v>44695</v>
      </c>
      <c r="D23" s="4">
        <v>720</v>
      </c>
      <c r="E23" s="4" t="str">
        <f>VLOOKUP(A23,HOP!A:L,12,0)</f>
        <v>720.00</v>
      </c>
      <c r="F23" s="4" t="str">
        <f>VLOOKUP(A23,HOP!A:C,3,0)</f>
        <v>2549092</v>
      </c>
      <c r="G23" s="4">
        <f t="shared" si="0"/>
        <v>0</v>
      </c>
      <c r="H23" s="4" t="str">
        <f t="shared" si="1"/>
        <v>，2549092</v>
      </c>
      <c r="I23" s="4" t="str">
        <f>VLOOKUP(A23,HOP!A:U,21,0)</f>
        <v>直采</v>
      </c>
    </row>
    <row r="24" s="4" customFormat="1" spans="1:9">
      <c r="A24" s="5">
        <v>17927202704</v>
      </c>
      <c r="B24" s="6">
        <v>44694</v>
      </c>
      <c r="C24" s="6">
        <v>44695</v>
      </c>
      <c r="D24" s="4">
        <v>720</v>
      </c>
      <c r="E24" s="4" t="str">
        <f>VLOOKUP(A24,HOP!A:L,12,0)</f>
        <v>720.00</v>
      </c>
      <c r="F24" s="4" t="str">
        <f>VLOOKUP(A24,HOP!A:C,3,0)</f>
        <v>2549089</v>
      </c>
      <c r="G24" s="4">
        <f t="shared" si="0"/>
        <v>0</v>
      </c>
      <c r="H24" s="4" t="str">
        <f t="shared" si="1"/>
        <v>，2549089</v>
      </c>
      <c r="I24" s="4" t="str">
        <f>VLOOKUP(A24,HOP!A:U,21,0)</f>
        <v>直采</v>
      </c>
    </row>
    <row r="25" s="4" customFormat="1" hidden="1" spans="1:9">
      <c r="A25" s="5">
        <v>17927350818</v>
      </c>
      <c r="B25" s="6">
        <v>44694</v>
      </c>
      <c r="C25" s="6">
        <v>44695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17927729317</v>
      </c>
      <c r="B26" s="6">
        <v>44694</v>
      </c>
      <c r="C26" s="6">
        <v>44695</v>
      </c>
      <c r="D26" s="4">
        <v>470</v>
      </c>
      <c r="E26" s="4" t="str">
        <f>VLOOKUP(A26,HOP!A:L,12,0)</f>
        <v>470.00</v>
      </c>
      <c r="F26" s="4" t="str">
        <f>VLOOKUP(A26,HOP!A:C,3,0)</f>
        <v>2549439</v>
      </c>
      <c r="G26" s="4">
        <f t="shared" si="0"/>
        <v>0</v>
      </c>
      <c r="H26" s="4" t="str">
        <f t="shared" si="1"/>
        <v>，2549439</v>
      </c>
      <c r="I26" s="4" t="str">
        <f>VLOOKUP(A26,HOP!A:U,21,0)</f>
        <v>直采</v>
      </c>
    </row>
    <row r="28" spans="4:4">
      <c r="D28" s="4">
        <f>SUM(D2:D27)</f>
        <v>7270</v>
      </c>
    </row>
    <row r="31" spans="1:5">
      <c r="A31" s="4" t="s">
        <v>163</v>
      </c>
      <c r="D31" s="4">
        <v>10535</v>
      </c>
      <c r="E31" s="4">
        <v>12169.51</v>
      </c>
    </row>
    <row r="32" spans="1:5">
      <c r="A32" s="4" t="s">
        <v>164</v>
      </c>
      <c r="D32" s="4">
        <v>-3265</v>
      </c>
      <c r="E32" s="4">
        <v>-3771.56</v>
      </c>
    </row>
    <row r="33" spans="1:5">
      <c r="A33" s="4" t="s">
        <v>165</v>
      </c>
      <c r="D33" s="4">
        <f>SUBTOTAL(9,D31:D32)</f>
        <v>7270</v>
      </c>
      <c r="E33" s="4">
        <f>SUBTOTAL(9,E31:E32)</f>
        <v>8397.95</v>
      </c>
    </row>
    <row r="34" spans="1:1">
      <c r="A34" s="4" t="s">
        <v>166</v>
      </c>
    </row>
  </sheetData>
  <autoFilter ref="A1:XFD34">
    <filterColumn colId="3">
      <filters blank="1">
        <filter val="295"/>
        <filter val="316"/>
        <filter val="1456"/>
        <filter val="720"/>
        <filter val="1560"/>
        <filter val="9665"/>
        <filter val="-3265"/>
        <filter val="326"/>
        <filter val="427"/>
        <filter val="330"/>
        <filter val="470"/>
        <filter val="870"/>
        <filter val="7270"/>
        <filter val="1173"/>
        <filter val="335"/>
        <filter val="176"/>
        <filter val="138"/>
        <filter val="240"/>
        <filter val="341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13</v>
      </c>
      <c r="F1" s="2" t="s">
        <v>5</v>
      </c>
      <c r="G1" s="2" t="s">
        <v>6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  <c r="U1" s="2" t="s">
        <v>184</v>
      </c>
    </row>
    <row r="2" s="1" customFormat="1" spans="1:21">
      <c r="A2" s="3">
        <v>17914994489</v>
      </c>
      <c r="B2" s="1" t="s">
        <v>185</v>
      </c>
      <c r="C2" s="1" t="s">
        <v>186</v>
      </c>
      <c r="D2" s="1" t="s">
        <v>187</v>
      </c>
      <c r="E2" s="1" t="s">
        <v>188</v>
      </c>
      <c r="F2" s="1" t="s">
        <v>189</v>
      </c>
      <c r="G2" s="1" t="s">
        <v>190</v>
      </c>
      <c r="H2" s="1" t="s">
        <v>191</v>
      </c>
      <c r="I2" s="1" t="s">
        <v>192</v>
      </c>
      <c r="J2" s="1" t="s">
        <v>193</v>
      </c>
      <c r="K2" s="1" t="s">
        <v>192</v>
      </c>
      <c r="L2" s="1" t="s">
        <v>192</v>
      </c>
      <c r="M2" s="1" t="s">
        <v>194</v>
      </c>
      <c r="N2" s="1" t="s">
        <v>194</v>
      </c>
      <c r="O2" s="1" t="s">
        <v>195</v>
      </c>
      <c r="P2" s="1" t="s">
        <v>196</v>
      </c>
      <c r="Q2" s="1" t="s">
        <v>197</v>
      </c>
      <c r="R2" s="1" t="s">
        <v>198</v>
      </c>
      <c r="S2" s="1" t="s">
        <v>199</v>
      </c>
      <c r="T2" s="1" t="s">
        <v>200</v>
      </c>
      <c r="U2" s="1" t="s">
        <v>201</v>
      </c>
    </row>
    <row r="3" s="1" customFormat="1" spans="1:21">
      <c r="A3" s="3">
        <v>17915648561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189</v>
      </c>
      <c r="G3" s="1" t="s">
        <v>190</v>
      </c>
      <c r="H3" s="1" t="s">
        <v>191</v>
      </c>
      <c r="I3" s="1" t="s">
        <v>206</v>
      </c>
      <c r="J3" s="1" t="s">
        <v>193</v>
      </c>
      <c r="K3" s="1" t="s">
        <v>206</v>
      </c>
      <c r="L3" s="1" t="s">
        <v>207</v>
      </c>
      <c r="M3" s="1" t="s">
        <v>208</v>
      </c>
      <c r="N3" s="1" t="s">
        <v>208</v>
      </c>
      <c r="O3" s="1" t="s">
        <v>195</v>
      </c>
      <c r="P3" s="1" t="s">
        <v>196</v>
      </c>
      <c r="Q3" s="1" t="s">
        <v>197</v>
      </c>
      <c r="R3" s="1" t="s">
        <v>209</v>
      </c>
      <c r="S3" s="1" t="s">
        <v>199</v>
      </c>
      <c r="T3" s="1" t="s">
        <v>200</v>
      </c>
      <c r="U3" s="1" t="s">
        <v>201</v>
      </c>
    </row>
    <row r="4" s="1" customFormat="1" spans="1:21">
      <c r="A4" s="3">
        <v>17915691759</v>
      </c>
      <c r="B4" s="1" t="s">
        <v>202</v>
      </c>
      <c r="C4" s="1" t="s">
        <v>210</v>
      </c>
      <c r="D4" s="1" t="s">
        <v>211</v>
      </c>
      <c r="E4" s="1" t="s">
        <v>212</v>
      </c>
      <c r="F4" s="1" t="s">
        <v>189</v>
      </c>
      <c r="G4" s="1" t="s">
        <v>190</v>
      </c>
      <c r="H4" s="1" t="s">
        <v>191</v>
      </c>
      <c r="I4" s="1" t="s">
        <v>213</v>
      </c>
      <c r="J4" s="1" t="s">
        <v>193</v>
      </c>
      <c r="K4" s="1" t="s">
        <v>213</v>
      </c>
      <c r="L4" s="1" t="s">
        <v>213</v>
      </c>
      <c r="M4" s="1" t="s">
        <v>194</v>
      </c>
      <c r="N4" s="1" t="s">
        <v>194</v>
      </c>
      <c r="O4" s="1" t="s">
        <v>195</v>
      </c>
      <c r="P4" s="1" t="s">
        <v>196</v>
      </c>
      <c r="Q4" s="1" t="s">
        <v>197</v>
      </c>
      <c r="R4" s="1" t="s">
        <v>214</v>
      </c>
      <c r="S4" s="1" t="s">
        <v>199</v>
      </c>
      <c r="T4" s="1" t="s">
        <v>200</v>
      </c>
      <c r="U4" s="1" t="s">
        <v>201</v>
      </c>
    </row>
    <row r="5" s="1" customFormat="1" spans="1:21">
      <c r="A5" s="3">
        <v>17918064608</v>
      </c>
      <c r="B5" s="1" t="s">
        <v>202</v>
      </c>
      <c r="C5" s="1" t="s">
        <v>215</v>
      </c>
      <c r="D5" s="1" t="s">
        <v>216</v>
      </c>
      <c r="E5" s="1" t="s">
        <v>217</v>
      </c>
      <c r="F5" s="1" t="s">
        <v>189</v>
      </c>
      <c r="G5" s="1" t="s">
        <v>190</v>
      </c>
      <c r="H5" s="1" t="s">
        <v>191</v>
      </c>
      <c r="I5" s="1" t="s">
        <v>218</v>
      </c>
      <c r="J5" s="1" t="s">
        <v>193</v>
      </c>
      <c r="K5" s="1" t="s">
        <v>218</v>
      </c>
      <c r="L5" s="1" t="s">
        <v>218</v>
      </c>
      <c r="M5" s="1" t="s">
        <v>194</v>
      </c>
      <c r="N5" s="1" t="s">
        <v>194</v>
      </c>
      <c r="O5" s="1" t="s">
        <v>195</v>
      </c>
      <c r="P5" s="1" t="s">
        <v>196</v>
      </c>
      <c r="Q5" s="1" t="s">
        <v>197</v>
      </c>
      <c r="R5" s="1" t="s">
        <v>219</v>
      </c>
      <c r="S5" s="1" t="s">
        <v>199</v>
      </c>
      <c r="T5" s="1" t="s">
        <v>200</v>
      </c>
      <c r="U5" s="1" t="s">
        <v>201</v>
      </c>
    </row>
    <row r="6" s="1" customFormat="1" spans="1:21">
      <c r="A6" s="3">
        <v>17915647157</v>
      </c>
      <c r="B6" s="1" t="s">
        <v>202</v>
      </c>
      <c r="C6" s="1" t="s">
        <v>220</v>
      </c>
      <c r="D6" s="1" t="s">
        <v>221</v>
      </c>
      <c r="E6" s="1" t="s">
        <v>40</v>
      </c>
      <c r="F6" s="1" t="s">
        <v>189</v>
      </c>
      <c r="G6" s="1" t="s">
        <v>190</v>
      </c>
      <c r="H6" s="1" t="s">
        <v>191</v>
      </c>
      <c r="I6" s="1" t="s">
        <v>222</v>
      </c>
      <c r="J6" s="1" t="s">
        <v>193</v>
      </c>
      <c r="K6" s="1" t="s">
        <v>222</v>
      </c>
      <c r="L6" s="1" t="s">
        <v>222</v>
      </c>
      <c r="M6" s="1" t="s">
        <v>194</v>
      </c>
      <c r="N6" s="1" t="s">
        <v>194</v>
      </c>
      <c r="O6" s="1" t="s">
        <v>195</v>
      </c>
      <c r="P6" s="1" t="s">
        <v>196</v>
      </c>
      <c r="Q6" s="1" t="s">
        <v>197</v>
      </c>
      <c r="R6" s="1" t="s">
        <v>223</v>
      </c>
      <c r="S6" s="1" t="s">
        <v>199</v>
      </c>
      <c r="T6" s="1" t="s">
        <v>200</v>
      </c>
      <c r="U6" s="1" t="s">
        <v>201</v>
      </c>
    </row>
    <row r="7" s="1" customFormat="1" spans="1:21">
      <c r="A7" s="3">
        <v>17918174564</v>
      </c>
      <c r="B7" s="1" t="s">
        <v>202</v>
      </c>
      <c r="C7" s="1" t="s">
        <v>224</v>
      </c>
      <c r="D7" s="1" t="s">
        <v>225</v>
      </c>
      <c r="E7" s="1" t="s">
        <v>226</v>
      </c>
      <c r="F7" s="1" t="s">
        <v>202</v>
      </c>
      <c r="G7" s="1" t="s">
        <v>190</v>
      </c>
      <c r="H7" s="1" t="s">
        <v>191</v>
      </c>
      <c r="I7" s="1" t="s">
        <v>227</v>
      </c>
      <c r="J7" s="1" t="s">
        <v>193</v>
      </c>
      <c r="K7" s="1" t="s">
        <v>227</v>
      </c>
      <c r="L7" s="1" t="s">
        <v>227</v>
      </c>
      <c r="M7" s="1" t="s">
        <v>194</v>
      </c>
      <c r="N7" s="1" t="s">
        <v>194</v>
      </c>
      <c r="O7" s="1" t="s">
        <v>195</v>
      </c>
      <c r="P7" s="1" t="s">
        <v>196</v>
      </c>
      <c r="Q7" s="1" t="s">
        <v>197</v>
      </c>
      <c r="R7" s="1" t="s">
        <v>228</v>
      </c>
      <c r="S7" s="1" t="s">
        <v>199</v>
      </c>
      <c r="T7" s="1" t="s">
        <v>200</v>
      </c>
      <c r="U7" s="1" t="s">
        <v>201</v>
      </c>
    </row>
    <row r="8" s="1" customFormat="1" spans="1:21">
      <c r="A8" s="3">
        <v>17925101077</v>
      </c>
      <c r="B8" s="1" t="s">
        <v>229</v>
      </c>
      <c r="C8" s="1" t="s">
        <v>230</v>
      </c>
      <c r="D8" s="1" t="s">
        <v>231</v>
      </c>
      <c r="E8" s="1" t="s">
        <v>232</v>
      </c>
      <c r="F8" s="1" t="s">
        <v>189</v>
      </c>
      <c r="G8" s="1" t="s">
        <v>190</v>
      </c>
      <c r="H8" s="1" t="s">
        <v>191</v>
      </c>
      <c r="I8" s="1" t="s">
        <v>233</v>
      </c>
      <c r="J8" s="1" t="s">
        <v>193</v>
      </c>
      <c r="K8" s="1" t="s">
        <v>233</v>
      </c>
      <c r="L8" s="1" t="s">
        <v>233</v>
      </c>
      <c r="M8" s="1" t="s">
        <v>194</v>
      </c>
      <c r="N8" s="1" t="s">
        <v>194</v>
      </c>
      <c r="O8" s="1" t="s">
        <v>195</v>
      </c>
      <c r="P8" s="1" t="s">
        <v>196</v>
      </c>
      <c r="Q8" s="1" t="s">
        <v>197</v>
      </c>
      <c r="R8" s="1" t="s">
        <v>234</v>
      </c>
      <c r="S8" s="1" t="s">
        <v>199</v>
      </c>
      <c r="T8" s="1" t="s">
        <v>200</v>
      </c>
      <c r="U8" s="1" t="s">
        <v>201</v>
      </c>
    </row>
    <row r="9" s="1" customFormat="1" spans="1:21">
      <c r="A9" s="3">
        <v>17925233940</v>
      </c>
      <c r="B9" s="1" t="s">
        <v>229</v>
      </c>
      <c r="C9" s="1" t="s">
        <v>235</v>
      </c>
      <c r="D9" s="1" t="s">
        <v>236</v>
      </c>
      <c r="E9" s="1" t="s">
        <v>237</v>
      </c>
      <c r="F9" s="1" t="s">
        <v>189</v>
      </c>
      <c r="G9" s="1" t="s">
        <v>190</v>
      </c>
      <c r="H9" s="1" t="s">
        <v>191</v>
      </c>
      <c r="I9" s="1" t="s">
        <v>238</v>
      </c>
      <c r="J9" s="1" t="s">
        <v>193</v>
      </c>
      <c r="K9" s="1" t="s">
        <v>238</v>
      </c>
      <c r="L9" s="1" t="s">
        <v>238</v>
      </c>
      <c r="M9" s="1" t="s">
        <v>194</v>
      </c>
      <c r="N9" s="1" t="s">
        <v>194</v>
      </c>
      <c r="O9" s="1" t="s">
        <v>195</v>
      </c>
      <c r="P9" s="1" t="s">
        <v>196</v>
      </c>
      <c r="Q9" s="1" t="s">
        <v>197</v>
      </c>
      <c r="R9" s="1" t="s">
        <v>239</v>
      </c>
      <c r="S9" s="1" t="s">
        <v>199</v>
      </c>
      <c r="T9" s="1" t="s">
        <v>200</v>
      </c>
      <c r="U9" s="1" t="s">
        <v>201</v>
      </c>
    </row>
    <row r="10" s="1" customFormat="1" spans="1:21">
      <c r="A10" s="3">
        <v>17925581645</v>
      </c>
      <c r="B10" s="1" t="s">
        <v>229</v>
      </c>
      <c r="C10" s="1" t="s">
        <v>240</v>
      </c>
      <c r="D10" s="1" t="s">
        <v>231</v>
      </c>
      <c r="E10" s="1" t="s">
        <v>241</v>
      </c>
      <c r="F10" s="1" t="s">
        <v>189</v>
      </c>
      <c r="G10" s="1" t="s">
        <v>190</v>
      </c>
      <c r="H10" s="1" t="s">
        <v>191</v>
      </c>
      <c r="I10" s="1" t="s">
        <v>238</v>
      </c>
      <c r="J10" s="1" t="s">
        <v>193</v>
      </c>
      <c r="K10" s="1" t="s">
        <v>238</v>
      </c>
      <c r="L10" s="1" t="s">
        <v>238</v>
      </c>
      <c r="M10" s="1" t="s">
        <v>194</v>
      </c>
      <c r="N10" s="1" t="s">
        <v>194</v>
      </c>
      <c r="O10" s="1" t="s">
        <v>195</v>
      </c>
      <c r="P10" s="1" t="s">
        <v>196</v>
      </c>
      <c r="Q10" s="1" t="s">
        <v>197</v>
      </c>
      <c r="R10" s="1" t="s">
        <v>242</v>
      </c>
      <c r="S10" s="1" t="s">
        <v>199</v>
      </c>
      <c r="T10" s="1" t="s">
        <v>200</v>
      </c>
      <c r="U10" s="1" t="s">
        <v>201</v>
      </c>
    </row>
    <row r="11" s="1" customFormat="1" spans="1:21">
      <c r="A11" s="3">
        <v>17926630599</v>
      </c>
      <c r="B11" s="1" t="s">
        <v>189</v>
      </c>
      <c r="C11" s="1" t="s">
        <v>243</v>
      </c>
      <c r="D11" s="1" t="s">
        <v>244</v>
      </c>
      <c r="E11" s="1" t="s">
        <v>245</v>
      </c>
      <c r="F11" s="1" t="s">
        <v>189</v>
      </c>
      <c r="G11" s="1" t="s">
        <v>190</v>
      </c>
      <c r="H11" s="1" t="s">
        <v>191</v>
      </c>
      <c r="I11" s="1" t="s">
        <v>246</v>
      </c>
      <c r="J11" s="1" t="s">
        <v>193</v>
      </c>
      <c r="K11" s="1" t="s">
        <v>246</v>
      </c>
      <c r="L11" s="1" t="s">
        <v>246</v>
      </c>
      <c r="M11" s="1" t="s">
        <v>194</v>
      </c>
      <c r="N11" s="1" t="s">
        <v>194</v>
      </c>
      <c r="O11" s="1" t="s">
        <v>195</v>
      </c>
      <c r="P11" s="1" t="s">
        <v>196</v>
      </c>
      <c r="Q11" s="1" t="s">
        <v>197</v>
      </c>
      <c r="R11" s="1" t="s">
        <v>247</v>
      </c>
      <c r="S11" s="1" t="s">
        <v>199</v>
      </c>
      <c r="T11" s="1" t="s">
        <v>200</v>
      </c>
      <c r="U11" s="1" t="s">
        <v>201</v>
      </c>
    </row>
    <row r="12" s="1" customFormat="1" spans="1:21">
      <c r="A12" s="3">
        <v>17926659078</v>
      </c>
      <c r="B12" s="1" t="s">
        <v>189</v>
      </c>
      <c r="C12" s="1" t="s">
        <v>248</v>
      </c>
      <c r="D12" s="1" t="s">
        <v>187</v>
      </c>
      <c r="E12" s="1" t="s">
        <v>249</v>
      </c>
      <c r="F12" s="1" t="s">
        <v>189</v>
      </c>
      <c r="G12" s="1" t="s">
        <v>190</v>
      </c>
      <c r="H12" s="1" t="s">
        <v>191</v>
      </c>
      <c r="I12" s="1" t="s">
        <v>250</v>
      </c>
      <c r="J12" s="1" t="s">
        <v>193</v>
      </c>
      <c r="K12" s="1" t="s">
        <v>250</v>
      </c>
      <c r="L12" s="1" t="s">
        <v>250</v>
      </c>
      <c r="M12" s="1" t="s">
        <v>194</v>
      </c>
      <c r="N12" s="1" t="s">
        <v>194</v>
      </c>
      <c r="O12" s="1" t="s">
        <v>195</v>
      </c>
      <c r="P12" s="1" t="s">
        <v>196</v>
      </c>
      <c r="Q12" s="1" t="s">
        <v>197</v>
      </c>
      <c r="R12" s="1" t="s">
        <v>251</v>
      </c>
      <c r="S12" s="1" t="s">
        <v>199</v>
      </c>
      <c r="T12" s="1" t="s">
        <v>200</v>
      </c>
      <c r="U12" s="1" t="s">
        <v>201</v>
      </c>
    </row>
    <row r="13" s="1" customFormat="1" spans="1:21">
      <c r="A13" s="3">
        <v>17926871816</v>
      </c>
      <c r="B13" s="1" t="s">
        <v>189</v>
      </c>
      <c r="C13" s="1" t="s">
        <v>252</v>
      </c>
      <c r="D13" s="1" t="s">
        <v>211</v>
      </c>
      <c r="E13" s="1" t="s">
        <v>253</v>
      </c>
      <c r="F13" s="1" t="s">
        <v>189</v>
      </c>
      <c r="G13" s="1" t="s">
        <v>190</v>
      </c>
      <c r="H13" s="1" t="s">
        <v>191</v>
      </c>
      <c r="I13" s="1" t="s">
        <v>213</v>
      </c>
      <c r="J13" s="1" t="s">
        <v>193</v>
      </c>
      <c r="K13" s="1" t="s">
        <v>213</v>
      </c>
      <c r="L13" s="1" t="s">
        <v>213</v>
      </c>
      <c r="M13" s="1" t="s">
        <v>194</v>
      </c>
      <c r="N13" s="1" t="s">
        <v>194</v>
      </c>
      <c r="O13" s="1" t="s">
        <v>195</v>
      </c>
      <c r="P13" s="1" t="s">
        <v>196</v>
      </c>
      <c r="Q13" s="1" t="s">
        <v>197</v>
      </c>
      <c r="R13" s="1" t="s">
        <v>254</v>
      </c>
      <c r="S13" s="1" t="s">
        <v>199</v>
      </c>
      <c r="T13" s="1" t="s">
        <v>200</v>
      </c>
      <c r="U13" s="1" t="s">
        <v>201</v>
      </c>
    </row>
    <row r="14" s="1" customFormat="1" spans="1:21">
      <c r="A14" s="3">
        <v>17926919820</v>
      </c>
      <c r="B14" s="1" t="s">
        <v>189</v>
      </c>
      <c r="C14" s="1" t="s">
        <v>255</v>
      </c>
      <c r="D14" s="1" t="s">
        <v>256</v>
      </c>
      <c r="E14" s="1" t="s">
        <v>257</v>
      </c>
      <c r="F14" s="1" t="s">
        <v>189</v>
      </c>
      <c r="G14" s="1" t="s">
        <v>190</v>
      </c>
      <c r="H14" s="1" t="s">
        <v>191</v>
      </c>
      <c r="I14" s="1" t="s">
        <v>258</v>
      </c>
      <c r="J14" s="1" t="s">
        <v>193</v>
      </c>
      <c r="K14" s="1" t="s">
        <v>258</v>
      </c>
      <c r="L14" s="1" t="s">
        <v>258</v>
      </c>
      <c r="M14" s="1" t="s">
        <v>194</v>
      </c>
      <c r="N14" s="1" t="s">
        <v>194</v>
      </c>
      <c r="O14" s="1" t="s">
        <v>195</v>
      </c>
      <c r="P14" s="1" t="s">
        <v>196</v>
      </c>
      <c r="Q14" s="1" t="s">
        <v>197</v>
      </c>
      <c r="R14" s="1" t="s">
        <v>259</v>
      </c>
      <c r="S14" s="1" t="s">
        <v>199</v>
      </c>
      <c r="T14" s="1" t="s">
        <v>200</v>
      </c>
      <c r="U14" s="1" t="s">
        <v>201</v>
      </c>
    </row>
    <row r="15" s="1" customFormat="1" spans="1:21">
      <c r="A15" s="3">
        <v>17926972360</v>
      </c>
      <c r="B15" s="1" t="s">
        <v>189</v>
      </c>
      <c r="C15" s="1" t="s">
        <v>260</v>
      </c>
      <c r="D15" s="1" t="s">
        <v>261</v>
      </c>
      <c r="E15" s="1" t="s">
        <v>262</v>
      </c>
      <c r="F15" s="1" t="s">
        <v>189</v>
      </c>
      <c r="G15" s="1" t="s">
        <v>190</v>
      </c>
      <c r="H15" s="1" t="s">
        <v>191</v>
      </c>
      <c r="I15" s="1" t="s">
        <v>263</v>
      </c>
      <c r="J15" s="1" t="s">
        <v>193</v>
      </c>
      <c r="K15" s="1" t="s">
        <v>263</v>
      </c>
      <c r="L15" s="1" t="s">
        <v>263</v>
      </c>
      <c r="M15" s="1" t="s">
        <v>194</v>
      </c>
      <c r="N15" s="1" t="s">
        <v>194</v>
      </c>
      <c r="O15" s="1" t="s">
        <v>195</v>
      </c>
      <c r="P15" s="1" t="s">
        <v>196</v>
      </c>
      <c r="Q15" s="1" t="s">
        <v>197</v>
      </c>
      <c r="R15" s="1" t="s">
        <v>264</v>
      </c>
      <c r="S15" s="1" t="s">
        <v>199</v>
      </c>
      <c r="T15" s="1" t="s">
        <v>200</v>
      </c>
      <c r="U15" s="1" t="s">
        <v>201</v>
      </c>
    </row>
    <row r="16" s="1" customFormat="1" spans="1:21">
      <c r="A16" s="3">
        <v>17927122412</v>
      </c>
      <c r="B16" s="1" t="s">
        <v>189</v>
      </c>
      <c r="C16" s="1" t="s">
        <v>265</v>
      </c>
      <c r="D16" s="1" t="s">
        <v>266</v>
      </c>
      <c r="E16" s="1" t="s">
        <v>267</v>
      </c>
      <c r="F16" s="1" t="s">
        <v>189</v>
      </c>
      <c r="G16" s="1" t="s">
        <v>190</v>
      </c>
      <c r="H16" s="1" t="s">
        <v>191</v>
      </c>
      <c r="I16" s="1" t="s">
        <v>268</v>
      </c>
      <c r="J16" s="1" t="s">
        <v>193</v>
      </c>
      <c r="K16" s="1" t="s">
        <v>268</v>
      </c>
      <c r="L16" s="1" t="s">
        <v>268</v>
      </c>
      <c r="M16" s="1" t="s">
        <v>194</v>
      </c>
      <c r="N16" s="1" t="s">
        <v>194</v>
      </c>
      <c r="O16" s="1" t="s">
        <v>195</v>
      </c>
      <c r="P16" s="1" t="s">
        <v>196</v>
      </c>
      <c r="Q16" s="1" t="s">
        <v>197</v>
      </c>
      <c r="R16" s="1" t="s">
        <v>269</v>
      </c>
      <c r="S16" s="1" t="s">
        <v>199</v>
      </c>
      <c r="T16" s="1" t="s">
        <v>200</v>
      </c>
      <c r="U16" s="1" t="s">
        <v>201</v>
      </c>
    </row>
    <row r="17" s="1" customFormat="1" spans="1:21">
      <c r="A17" s="3">
        <v>17927121536</v>
      </c>
      <c r="B17" s="1" t="s">
        <v>189</v>
      </c>
      <c r="C17" s="1" t="s">
        <v>270</v>
      </c>
      <c r="D17" s="1" t="s">
        <v>271</v>
      </c>
      <c r="E17" s="1" t="s">
        <v>272</v>
      </c>
      <c r="F17" s="1" t="s">
        <v>189</v>
      </c>
      <c r="G17" s="1" t="s">
        <v>190</v>
      </c>
      <c r="H17" s="1" t="s">
        <v>191</v>
      </c>
      <c r="I17" s="1" t="s">
        <v>273</v>
      </c>
      <c r="J17" s="1" t="s">
        <v>193</v>
      </c>
      <c r="K17" s="1" t="s">
        <v>273</v>
      </c>
      <c r="L17" s="1" t="s">
        <v>273</v>
      </c>
      <c r="M17" s="1" t="s">
        <v>194</v>
      </c>
      <c r="N17" s="1" t="s">
        <v>194</v>
      </c>
      <c r="O17" s="1" t="s">
        <v>195</v>
      </c>
      <c r="P17" s="1" t="s">
        <v>196</v>
      </c>
      <c r="Q17" s="1" t="s">
        <v>197</v>
      </c>
      <c r="R17" s="1" t="s">
        <v>274</v>
      </c>
      <c r="S17" s="1" t="s">
        <v>199</v>
      </c>
      <c r="T17" s="1" t="s">
        <v>200</v>
      </c>
      <c r="U17" s="1" t="s">
        <v>201</v>
      </c>
    </row>
    <row r="18" s="1" customFormat="1" spans="1:21">
      <c r="A18" s="3">
        <v>17927202704</v>
      </c>
      <c r="B18" s="1" t="s">
        <v>189</v>
      </c>
      <c r="C18" s="1" t="s">
        <v>275</v>
      </c>
      <c r="D18" s="1" t="s">
        <v>225</v>
      </c>
      <c r="E18" s="1" t="s">
        <v>276</v>
      </c>
      <c r="F18" s="1" t="s">
        <v>189</v>
      </c>
      <c r="G18" s="1" t="s">
        <v>190</v>
      </c>
      <c r="H18" s="1" t="s">
        <v>191</v>
      </c>
      <c r="I18" s="1" t="s">
        <v>277</v>
      </c>
      <c r="J18" s="1" t="s">
        <v>193</v>
      </c>
      <c r="K18" s="1" t="s">
        <v>277</v>
      </c>
      <c r="L18" s="1" t="s">
        <v>277</v>
      </c>
      <c r="M18" s="1" t="s">
        <v>194</v>
      </c>
      <c r="N18" s="1" t="s">
        <v>194</v>
      </c>
      <c r="O18" s="1" t="s">
        <v>195</v>
      </c>
      <c r="P18" s="1" t="s">
        <v>196</v>
      </c>
      <c r="Q18" s="1" t="s">
        <v>197</v>
      </c>
      <c r="R18" s="1" t="s">
        <v>278</v>
      </c>
      <c r="S18" s="1" t="s">
        <v>199</v>
      </c>
      <c r="T18" s="1" t="s">
        <v>200</v>
      </c>
      <c r="U18" s="1" t="s">
        <v>201</v>
      </c>
    </row>
    <row r="19" s="1" customFormat="1" spans="1:21">
      <c r="A19" s="3">
        <v>17927215700</v>
      </c>
      <c r="B19" s="1" t="s">
        <v>189</v>
      </c>
      <c r="C19" s="1" t="s">
        <v>279</v>
      </c>
      <c r="D19" s="1" t="s">
        <v>225</v>
      </c>
      <c r="E19" s="1" t="s">
        <v>280</v>
      </c>
      <c r="F19" s="1" t="s">
        <v>189</v>
      </c>
      <c r="G19" s="1" t="s">
        <v>190</v>
      </c>
      <c r="H19" s="1" t="s">
        <v>191</v>
      </c>
      <c r="I19" s="1" t="s">
        <v>277</v>
      </c>
      <c r="J19" s="1" t="s">
        <v>193</v>
      </c>
      <c r="K19" s="1" t="s">
        <v>277</v>
      </c>
      <c r="L19" s="1" t="s">
        <v>277</v>
      </c>
      <c r="M19" s="1" t="s">
        <v>194</v>
      </c>
      <c r="N19" s="1" t="s">
        <v>194</v>
      </c>
      <c r="O19" s="1" t="s">
        <v>195</v>
      </c>
      <c r="P19" s="1" t="s">
        <v>196</v>
      </c>
      <c r="Q19" s="1" t="s">
        <v>197</v>
      </c>
      <c r="R19" s="1" t="s">
        <v>281</v>
      </c>
      <c r="S19" s="1" t="s">
        <v>199</v>
      </c>
      <c r="T19" s="1" t="s">
        <v>200</v>
      </c>
      <c r="U19" s="1" t="s">
        <v>201</v>
      </c>
    </row>
    <row r="20" s="1" customFormat="1" spans="1:21">
      <c r="A20" s="3">
        <v>17927729317</v>
      </c>
      <c r="B20" s="1" t="s">
        <v>189</v>
      </c>
      <c r="C20" s="1" t="s">
        <v>282</v>
      </c>
      <c r="D20" s="1" t="s">
        <v>283</v>
      </c>
      <c r="E20" s="1" t="s">
        <v>284</v>
      </c>
      <c r="F20" s="1" t="s">
        <v>189</v>
      </c>
      <c r="G20" s="1" t="s">
        <v>190</v>
      </c>
      <c r="H20" s="1" t="s">
        <v>191</v>
      </c>
      <c r="I20" s="1" t="s">
        <v>206</v>
      </c>
      <c r="J20" s="1" t="s">
        <v>193</v>
      </c>
      <c r="K20" s="1" t="s">
        <v>206</v>
      </c>
      <c r="L20" s="1" t="s">
        <v>206</v>
      </c>
      <c r="M20" s="1" t="s">
        <v>194</v>
      </c>
      <c r="N20" s="1" t="s">
        <v>194</v>
      </c>
      <c r="O20" s="1" t="s">
        <v>195</v>
      </c>
      <c r="P20" s="1" t="s">
        <v>196</v>
      </c>
      <c r="Q20" s="1" t="s">
        <v>197</v>
      </c>
      <c r="R20" s="1" t="s">
        <v>285</v>
      </c>
      <c r="S20" s="1" t="s">
        <v>199</v>
      </c>
      <c r="T20" s="1" t="s">
        <v>200</v>
      </c>
      <c r="U20" s="1" t="s">
        <v>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2022-05-17T01:53:21Z</dcterms:created>
  <dcterms:modified xsi:type="dcterms:W3CDTF">2022-05-17T02:05:32Z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01EC94D78B2F45619473805F7AB5683B</vt:lpwstr>
  </property>
  <property fmtid="{D5CDD505-2E9C-101B-9397-08002B2CF9AE}" pid="3" name="KSOProductBuildVer">
    <vt:lpwstr>2052-11.1.0.11636</vt:lpwstr>
  </property>
</Properties>
</file>