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<sst xmlns="http://schemas.openxmlformats.org/spreadsheetml/2006/main" count="501" uniqueCount="184">
  <si>
    <t>去哪儿网酒店预付对账单</t>
  </si>
  <si>
    <t>供应商名称：</t>
  </si>
  <si>
    <t>汇趣住</t>
  </si>
  <si>
    <t>结算周期：</t>
  </si>
  <si>
    <t>2022-05-16至2022-05-17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</si>
  <si>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</si>
  <si>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</si>
  <si>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</si>
  <si>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</si>
  <si>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</si>
  <si>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</si>
  <si>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</si>
  <si>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</si>
  <si>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</si>
  <si>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</si>
  <si>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</si>
  <si>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</si>
  <si>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</si>
  <si>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</si>
  <si>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</si>
  <si>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¥1,947.00</t>
  </si>
  <si>
    <t>¥261.00</t>
  </si>
  <si>
    <t>¥1,686.00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</si>
  <si>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</si>
  <si>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</si>
  <si>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</si>
  <si>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</si>
  <si>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</si>
  <si>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</si>
  <si>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</si>
  <si>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</si>
  <si>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</si>
  <si>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</si>
  <si>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</si>
  <si>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</si>
  <si>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</si>
  <si>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</si>
  <si>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</si>
  <si>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</si>
  <si>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</si>
  <si>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</si>
  <si>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</si>
  <si>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</si>
  <si>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</si>
  <si>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</si>
  <si>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</si>
  <si>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</si>
  <si>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</si>
  <si>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</si>
  <si>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</si>
  <si>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</si>
  <si>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</si>
  <si>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</si>
  <si>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</si>
  <si>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</si>
  <si>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</si>
  <si>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</si>
  <si>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</si>
  <si>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</si>
  <si>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</si>
  <si>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</si>
  <si>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</si>
  <si>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</si>
  <si>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</si>
  <si>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</si>
  <si>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</si>
  <si>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</si>
  <si>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</si>
  <si>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</si>
  <si>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</si>
  <si>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812997464827</t>
  </si>
  <si>
    <t>酒店预付</t>
  </si>
  <si>
    <t>否</t>
  </si>
  <si>
    <t>普通</t>
  </si>
  <si>
    <t>321726826</t>
  </si>
  <si>
    <t>成都绿上源乡村酒店</t>
  </si>
  <si>
    <t>1639468</t>
  </si>
  <si>
    <t>陈猛</t>
  </si>
  <si>
    <t>2022-05-14</t>
  </si>
  <si>
    <t>2022-05-17</t>
  </si>
  <si>
    <t>¥419.00</t>
  </si>
  <si>
    <t>¥56.00</t>
  </si>
  <si>
    <t>¥363.00</t>
  </si>
  <si>
    <t>特惠双床间（无空调）（含停车）</t>
  </si>
  <si>
    <t>WEBSITE</t>
  </si>
  <si>
    <t>102997532892</t>
  </si>
  <si>
    <t>389109513</t>
  </si>
  <si>
    <t>尚客优精选酒店(兴义桔山大道店)</t>
  </si>
  <si>
    <t>施超君</t>
  </si>
  <si>
    <t>¥372.00</t>
  </si>
  <si>
    <t>¥51.00</t>
  </si>
  <si>
    <t>¥321.00</t>
  </si>
  <si>
    <t>特惠大床房</t>
  </si>
  <si>
    <t>102997652727</t>
  </si>
  <si>
    <t>381764457</t>
  </si>
  <si>
    <t>格盟酒店(无为高铁站店)</t>
  </si>
  <si>
    <t>吕文龙</t>
  </si>
  <si>
    <t>¥432.00</t>
  </si>
  <si>
    <t>¥57.00</t>
  </si>
  <si>
    <t>¥375.00</t>
  </si>
  <si>
    <t>高级大床房</t>
  </si>
  <si>
    <t>102998147595</t>
  </si>
  <si>
    <t>381743721</t>
  </si>
  <si>
    <t>7天优品酒店(汝城卢阳大道店)</t>
  </si>
  <si>
    <t>杜慎泉</t>
  </si>
  <si>
    <t>2022-05-15</t>
  </si>
  <si>
    <t>2022-05-16</t>
  </si>
  <si>
    <t>¥130.00</t>
  </si>
  <si>
    <t>¥17.00</t>
  </si>
  <si>
    <t>¥113.00</t>
  </si>
  <si>
    <t>自主双床间</t>
  </si>
  <si>
    <t>812998192152</t>
  </si>
  <si>
    <t>384498750</t>
  </si>
  <si>
    <t>天津新科蓝快捷酒店</t>
  </si>
  <si>
    <t>吴礼红</t>
  </si>
  <si>
    <t>¥182.00</t>
  </si>
  <si>
    <t>¥24.00</t>
  </si>
  <si>
    <t>¥158.00</t>
  </si>
  <si>
    <t>大床房</t>
  </si>
  <si>
    <t>102998490917</t>
  </si>
  <si>
    <t>381724764</t>
  </si>
  <si>
    <t>卫辉悦雅商务宾馆</t>
  </si>
  <si>
    <t>甘良生|李恩学</t>
  </si>
  <si>
    <t>¥412.00</t>
  </si>
  <si>
    <t>¥356.00</t>
  </si>
  <si>
    <t>商务大床房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</si>
  <si>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</si>
  <si>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</si>
  <si>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</si>
  <si>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</si>
  <si>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</si>
  <si>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</si>
  <si>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</si>
  <si>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</si>
  <si>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</si>
  <si>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</si>
  <si>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</si>
  <si>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A220518103434481</t>
  </si>
  <si>
    <r>
      <t>总计：</t>
    </r>
    <r>
      <rPr>
        <sz val="10"/>
        <rFont val="Arial"/>
        <charset val="134"/>
      </rPr>
      <t>1686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</si>
  <si>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</si>
  <si>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</si>
  <si>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</si>
  <si>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</si>
  <si>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</si>
  <si>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</si>
  <si>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</si>
  <si>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</si>
  <si>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</si>
  <si>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</si>
  <si>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</si>
  <si>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</si>
  <si>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</si>
  <si>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</si>
  <si>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</si>
  <si>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</si>
  <si>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</si>
  <si>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2552280</t>
  </si>
  <si>
    <t>--</t>
  </si>
  <si>
    <t>113.00</t>
  </si>
  <si>
    <t>RMB</t>
  </si>
  <si>
    <t>0</t>
  </si>
  <si>
    <t>0.00</t>
  </si>
  <si>
    <t>汇趣住国内直连</t>
  </si>
  <si>
    <t>01.011247</t>
  </si>
  <si>
    <t>2022-05-15 16:18:56</t>
  </si>
  <si>
    <t>直连</t>
  </si>
  <si>
    <t>2551758</t>
  </si>
  <si>
    <t>158.00</t>
  </si>
  <si>
    <t>2022-05-15 08:11:38</t>
  </si>
  <si>
    <t>2551752</t>
  </si>
  <si>
    <t>悦雅商务宾馆</t>
  </si>
  <si>
    <t>甘良生,李恩学</t>
  </si>
  <si>
    <t>356.00</t>
  </si>
  <si>
    <t>2022-05-15 08:00:28</t>
  </si>
  <si>
    <t>2551207</t>
  </si>
  <si>
    <t>格盟酒店（无为高铁站店）</t>
  </si>
  <si>
    <t>375.00</t>
  </si>
  <si>
    <t>2022-05-14 17:38:24</t>
  </si>
  <si>
    <t>2550693</t>
  </si>
  <si>
    <t>321.00</t>
  </si>
  <si>
    <t>2022-05-14 11:47:37</t>
  </si>
  <si>
    <t>2550534</t>
  </si>
  <si>
    <t>363.00</t>
  </si>
  <si>
    <t>2022-05-14 09:52:26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</si>
</sst>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5" borderId="13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23" borderId="11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3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106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105</v>
      </c>
      <c r="O6" s="7" t="s">
        <v>105</v>
      </c>
      <c r="P6" s="7" t="s">
        <v>79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2</v>
      </c>
      <c r="M7" s="7">
        <v>2</v>
      </c>
      <c r="N7" s="7" t="s">
        <v>105</v>
      </c>
      <c r="O7" s="7" t="s">
        <v>105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81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customHeight="1" spans="1:32">
      <c r="A8" s="10" t="s">
        <v>126</v>
      </c>
      <c r="B8" s="10"/>
      <c r="C8" s="10" t="s">
        <v>127</v>
      </c>
      <c r="D8" s="10"/>
      <c r="E8" s="10"/>
      <c r="F8" s="10"/>
      <c r="G8" s="10" t="s">
        <v>127</v>
      </c>
      <c r="H8" s="10" t="s">
        <v>127</v>
      </c>
      <c r="I8" s="10" t="s">
        <v>127</v>
      </c>
      <c r="J8" s="10" t="s">
        <v>127</v>
      </c>
      <c r="K8" s="10" t="s">
        <v>127</v>
      </c>
      <c r="L8" s="10" t="s">
        <v>127</v>
      </c>
      <c r="M8" s="10" t="s">
        <v>127</v>
      </c>
      <c r="N8" s="10" t="s">
        <v>127</v>
      </c>
      <c r="O8" s="10" t="s">
        <v>127</v>
      </c>
      <c r="P8" s="10" t="s">
        <v>127</v>
      </c>
      <c r="Q8" s="10"/>
      <c r="R8" s="13" t="s">
        <v>20</v>
      </c>
      <c r="S8" s="13" t="s">
        <v>19</v>
      </c>
      <c r="T8" s="10" t="s">
        <v>127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127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E42" sqref="E4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128</v>
      </c>
      <c r="B1" s="4" t="s">
        <v>129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130</v>
      </c>
      <c r="H1" s="4" t="s">
        <v>131</v>
      </c>
      <c r="I1" s="4" t="s">
        <v>13</v>
      </c>
      <c r="J1" s="4" t="s">
        <v>17</v>
      </c>
      <c r="K1" s="4" t="s">
        <v>18</v>
      </c>
      <c r="L1" s="9" t="s">
        <v>132</v>
      </c>
      <c r="M1" s="4" t="s">
        <v>133</v>
      </c>
      <c r="N1" s="4" t="s">
        <v>134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363</v>
      </c>
      <c r="E2" t="str">
        <f>VLOOKUP(A2,HOP!A:L,12,0)</f>
        <v>363.00</v>
      </c>
      <c r="F2" t="str">
        <f>VLOOKUP(A2,HOP!A:C,3,0)</f>
        <v>2550534</v>
      </c>
      <c r="G2">
        <f>D2-E2</f>
        <v>0</v>
      </c>
      <c r="H2" t="str">
        <f>$H$1&amp;F2</f>
        <v>，2550534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321</v>
      </c>
      <c r="E3" t="str">
        <f>VLOOKUP(A3,HOP!A:L,12,0)</f>
        <v>321.00</v>
      </c>
      <c r="F3" t="str">
        <f>VLOOKUP(A3,HOP!A:C,3,0)</f>
        <v>2550693</v>
      </c>
      <c r="G3">
        <f>D3-E3</f>
        <v>0</v>
      </c>
      <c r="H3" t="str">
        <f>$H$1&amp;F3</f>
        <v>，2550693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375</v>
      </c>
      <c r="E4" t="str">
        <f>VLOOKUP(A4,HOP!A:L,12,0)</f>
        <v>375.00</v>
      </c>
      <c r="F4" t="str">
        <f>VLOOKUP(A4,HOP!A:C,3,0)</f>
        <v>2551207</v>
      </c>
      <c r="G4">
        <f>D4-E4</f>
        <v>0</v>
      </c>
      <c r="H4" t="str">
        <f>$H$1&amp;F4</f>
        <v>，2551207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106</v>
      </c>
      <c r="C5" s="7" t="s">
        <v>79</v>
      </c>
      <c r="D5" s="3">
        <v>113</v>
      </c>
      <c r="E5" t="str">
        <f>VLOOKUP(A5,HOP!A:L,12,0)</f>
        <v>113.00</v>
      </c>
      <c r="F5" t="str">
        <f>VLOOKUP(A5,HOP!A:C,3,0)</f>
        <v>2552280</v>
      </c>
      <c r="G5">
        <f>D5-E5</f>
        <v>0</v>
      </c>
      <c r="H5" t="str">
        <f>$H$1&amp;F5</f>
        <v>，2552280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105</v>
      </c>
      <c r="C6" s="7" t="s">
        <v>79</v>
      </c>
      <c r="D6" s="3">
        <v>158</v>
      </c>
      <c r="E6" t="str">
        <f>VLOOKUP(A6,HOP!A:L,12,0)</f>
        <v>158.00</v>
      </c>
      <c r="F6" t="str">
        <f>VLOOKUP(A6,HOP!A:C,3,0)</f>
        <v>2551758</v>
      </c>
      <c r="G6">
        <f>D6-E6</f>
        <v>0</v>
      </c>
      <c r="H6" t="str">
        <f>$H$1&amp;F6</f>
        <v>，2551758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105</v>
      </c>
      <c r="C7" s="7" t="s">
        <v>79</v>
      </c>
      <c r="D7" s="3">
        <v>356</v>
      </c>
      <c r="E7" t="str">
        <f>VLOOKUP(A7,HOP!A:L,12,0)</f>
        <v>356.00</v>
      </c>
      <c r="F7" t="str">
        <f>VLOOKUP(A7,HOP!A:C,3,0)</f>
        <v>2551752</v>
      </c>
      <c r="G7">
        <f>D7-E7</f>
        <v>0</v>
      </c>
      <c r="H7" t="str">
        <f>$H$1&amp;F7</f>
        <v>，2551752</v>
      </c>
      <c r="I7" t="str">
        <f>VLOOKUP(A7,HOP!A:U,21,0)</f>
        <v>直连</v>
      </c>
    </row>
    <row r="9" spans="4:4">
      <c r="D9" s="3">
        <f>SUM(D2:D8)</f>
        <v>1686</v>
      </c>
    </row>
    <row r="10" ht="14.25" spans="4:4">
      <c r="D10" s="8" t="s">
        <v>22</v>
      </c>
    </row>
    <row r="13" spans="1:1">
      <c r="A13" t="s">
        <v>137</v>
      </c>
    </row>
    <row r="14" spans="1:1">
      <c r="A14" s="5" t="s">
        <v>138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139</v>
      </c>
      <c r="B1" s="2" t="s">
        <v>140</v>
      </c>
      <c r="C1" s="2" t="s">
        <v>141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  <c r="U1" s="2" t="s">
        <v>155</v>
      </c>
    </row>
    <row r="2" s="1" customFormat="1" spans="1:21">
      <c r="A2" s="1" t="s">
        <v>101</v>
      </c>
      <c r="B2" s="1" t="s">
        <v>105</v>
      </c>
      <c r="C2" s="1" t="s">
        <v>156</v>
      </c>
      <c r="D2" s="1" t="s">
        <v>103</v>
      </c>
      <c r="E2" s="1" t="s">
        <v>104</v>
      </c>
      <c r="F2" s="1" t="s">
        <v>106</v>
      </c>
      <c r="G2" s="1" t="s">
        <v>79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72</v>
      </c>
      <c r="T2" s="1" t="s">
        <v>34</v>
      </c>
      <c r="U2" s="1" t="s">
        <v>165</v>
      </c>
    </row>
    <row r="3" s="1" customFormat="1" spans="1:21">
      <c r="A3" s="1" t="s">
        <v>111</v>
      </c>
      <c r="B3" s="1" t="s">
        <v>105</v>
      </c>
      <c r="C3" s="1" t="s">
        <v>166</v>
      </c>
      <c r="D3" s="1" t="s">
        <v>113</v>
      </c>
      <c r="E3" s="1" t="s">
        <v>114</v>
      </c>
      <c r="F3" s="1" t="s">
        <v>105</v>
      </c>
      <c r="G3" s="1" t="s">
        <v>79</v>
      </c>
      <c r="H3" s="1" t="s">
        <v>157</v>
      </c>
      <c r="I3" s="1" t="s">
        <v>167</v>
      </c>
      <c r="J3" s="1" t="s">
        <v>159</v>
      </c>
      <c r="K3" s="1" t="s">
        <v>167</v>
      </c>
      <c r="L3" s="1" t="s">
        <v>167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168</v>
      </c>
      <c r="S3" s="1" t="s">
        <v>72</v>
      </c>
      <c r="T3" s="1" t="s">
        <v>34</v>
      </c>
      <c r="U3" s="1" t="s">
        <v>165</v>
      </c>
    </row>
    <row r="4" s="1" customFormat="1" spans="1:21">
      <c r="A4" s="1" t="s">
        <v>119</v>
      </c>
      <c r="B4" s="1" t="s">
        <v>105</v>
      </c>
      <c r="C4" s="1" t="s">
        <v>169</v>
      </c>
      <c r="D4" s="1" t="s">
        <v>170</v>
      </c>
      <c r="E4" s="1" t="s">
        <v>171</v>
      </c>
      <c r="F4" s="1" t="s">
        <v>105</v>
      </c>
      <c r="G4" s="1" t="s">
        <v>79</v>
      </c>
      <c r="H4" s="1" t="s">
        <v>157</v>
      </c>
      <c r="I4" s="1" t="s">
        <v>172</v>
      </c>
      <c r="J4" s="1" t="s">
        <v>159</v>
      </c>
      <c r="K4" s="1" t="s">
        <v>172</v>
      </c>
      <c r="L4" s="1" t="s">
        <v>172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173</v>
      </c>
      <c r="S4" s="1" t="s">
        <v>72</v>
      </c>
      <c r="T4" s="1" t="s">
        <v>34</v>
      </c>
      <c r="U4" s="1" t="s">
        <v>165</v>
      </c>
    </row>
    <row r="5" s="1" customFormat="1" spans="1:21">
      <c r="A5" s="1" t="s">
        <v>93</v>
      </c>
      <c r="B5" s="1" t="s">
        <v>78</v>
      </c>
      <c r="C5" s="1" t="s">
        <v>174</v>
      </c>
      <c r="D5" s="1" t="s">
        <v>175</v>
      </c>
      <c r="E5" s="1" t="s">
        <v>96</v>
      </c>
      <c r="F5" s="1" t="s">
        <v>78</v>
      </c>
      <c r="G5" s="1" t="s">
        <v>79</v>
      </c>
      <c r="H5" s="1" t="s">
        <v>157</v>
      </c>
      <c r="I5" s="1" t="s">
        <v>176</v>
      </c>
      <c r="J5" s="1" t="s">
        <v>159</v>
      </c>
      <c r="K5" s="1" t="s">
        <v>176</v>
      </c>
      <c r="L5" s="1" t="s">
        <v>176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177</v>
      </c>
      <c r="S5" s="1" t="s">
        <v>72</v>
      </c>
      <c r="T5" s="1" t="s">
        <v>34</v>
      </c>
      <c r="U5" s="1" t="s">
        <v>165</v>
      </c>
    </row>
    <row r="6" s="1" customFormat="1" spans="1:21">
      <c r="A6" s="1" t="s">
        <v>85</v>
      </c>
      <c r="B6" s="1" t="s">
        <v>78</v>
      </c>
      <c r="C6" s="1" t="s">
        <v>178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157</v>
      </c>
      <c r="I6" s="1" t="s">
        <v>179</v>
      </c>
      <c r="J6" s="1" t="s">
        <v>159</v>
      </c>
      <c r="K6" s="1" t="s">
        <v>179</v>
      </c>
      <c r="L6" s="1" t="s">
        <v>179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180</v>
      </c>
      <c r="S6" s="1" t="s">
        <v>72</v>
      </c>
      <c r="T6" s="1" t="s">
        <v>34</v>
      </c>
      <c r="U6" s="1" t="s">
        <v>165</v>
      </c>
    </row>
    <row r="7" s="1" customFormat="1" spans="1:21">
      <c r="A7" s="1" t="s">
        <v>70</v>
      </c>
      <c r="B7" s="1" t="s">
        <v>78</v>
      </c>
      <c r="C7" s="1" t="s">
        <v>181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157</v>
      </c>
      <c r="I7" s="1" t="s">
        <v>182</v>
      </c>
      <c r="J7" s="1" t="s">
        <v>159</v>
      </c>
      <c r="K7" s="1" t="s">
        <v>182</v>
      </c>
      <c r="L7" s="1" t="s">
        <v>182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183</v>
      </c>
      <c r="S7" s="1" t="s">
        <v>72</v>
      </c>
      <c r="T7" s="1" t="s">
        <v>34</v>
      </c>
      <c r="U7" s="1" t="s">
        <v>165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2022-05-18T02:31:52Z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3791C28FD4AE4957861D2AC339031D4B</vt:lpwstr>
  </property>
</Properties>
</file>