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<sst xmlns="http://schemas.openxmlformats.org/spreadsheetml/2006/main" count="342" uniqueCount="149">
  <si>
    <t>去哪儿网酒店预付对账单</t>
  </si>
  <si>
    <t>供应商名称：</t>
  </si>
  <si>
    <t>汇趣住</t>
  </si>
  <si>
    <t>结算周期：</t>
  </si>
  <si>
    <t>2022-05-17至2022-05-18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</si>
  <si>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</si>
  <si>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</si>
  <si>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</si>
  <si>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</si>
  <si>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</si>
  <si>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</si>
  <si>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</si>
  <si>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</si>
  <si>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</si>
  <si>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</si>
  <si>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</si>
  <si>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</si>
  <si>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</si>
  <si>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</si>
  <si>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</si>
  <si>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¥1,841.00</t>
  </si>
  <si>
    <t>¥245.00</t>
  </si>
  <si>
    <t>¥1,596.00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</si>
  <si>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</si>
  <si>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</si>
  <si>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</si>
  <si>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</si>
  <si>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</si>
  <si>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</si>
  <si>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</si>
  <si>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</si>
  <si>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</si>
  <si>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</si>
  <si>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</si>
  <si>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</si>
  <si>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</si>
  <si>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</si>
  <si>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</si>
  <si>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</si>
  <si>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</si>
  <si>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</si>
  <si>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</si>
  <si>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</si>
  <si>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</si>
  <si>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</si>
  <si>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</si>
  <si>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</si>
  <si>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</si>
  <si>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</si>
  <si>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</si>
  <si>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</si>
  <si>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</si>
  <si>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</si>
  <si>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</si>
  <si>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</si>
  <si>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</si>
  <si>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</si>
  <si>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</si>
  <si>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</si>
  <si>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</si>
  <si>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</si>
  <si>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</si>
  <si>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</si>
  <si>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</si>
  <si>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</si>
  <si>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</si>
  <si>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</si>
  <si>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</si>
  <si>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</si>
  <si>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</si>
  <si>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812998619411</t>
  </si>
  <si>
    <t>酒店预付</t>
  </si>
  <si>
    <t>否</t>
  </si>
  <si>
    <t>普通</t>
  </si>
  <si>
    <t>381715155</t>
  </si>
  <si>
    <t>云霞宾馆(湛江附属医院民大环宇店)</t>
  </si>
  <si>
    <t>1639468</t>
  </si>
  <si>
    <t>胡红果</t>
  </si>
  <si>
    <t>2022-05-15</t>
  </si>
  <si>
    <t>2022-05-18</t>
  </si>
  <si>
    <t>¥378.00</t>
  </si>
  <si>
    <t>¥51.00</t>
  </si>
  <si>
    <t>¥327.00</t>
  </si>
  <si>
    <t>经济双床房</t>
  </si>
  <si>
    <t>WEBSITE</t>
  </si>
  <si>
    <t>102998363710</t>
  </si>
  <si>
    <t>381715959</t>
  </si>
  <si>
    <t>7天连锁酒店(佛山五峰三路佛山大学北门店)</t>
  </si>
  <si>
    <t>何健明</t>
  </si>
  <si>
    <t>2022-05-17</t>
  </si>
  <si>
    <t>¥101.00</t>
  </si>
  <si>
    <t>¥14.00</t>
  </si>
  <si>
    <t>¥87.00</t>
  </si>
  <si>
    <t>经济房</t>
  </si>
  <si>
    <t>812998813800</t>
  </si>
  <si>
    <t>381744093</t>
  </si>
  <si>
    <t>翠竹酒店(深圳城景中心店)</t>
  </si>
  <si>
    <t>谢爱红</t>
  </si>
  <si>
    <t>¥1,362.00</t>
  </si>
  <si>
    <t>¥180.00</t>
  </si>
  <si>
    <t>¥1,182.00</t>
  </si>
  <si>
    <t>豪华套房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</si>
  <si>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</si>
  <si>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</si>
  <si>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</si>
  <si>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</si>
  <si>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</si>
  <si>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</si>
  <si>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</si>
  <si>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</si>
  <si>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</si>
  <si>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</si>
  <si>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</si>
  <si>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A220519095534481</t>
  </si>
  <si>
    <r>
      <t>总计：</t>
    </r>
    <r>
      <rPr>
        <sz val="10"/>
        <rFont val="Arial"/>
        <charset val="134"/>
      </rPr>
      <t>1596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</si>
  <si>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</si>
  <si>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</si>
  <si>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</si>
  <si>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</si>
  <si>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</si>
  <si>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</si>
  <si>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</si>
  <si>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</si>
  <si>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</si>
  <si>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</si>
  <si>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</si>
  <si>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</si>
  <si>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</si>
  <si>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</si>
  <si>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</si>
  <si>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</si>
  <si>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</si>
  <si>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2552424</t>
  </si>
  <si>
    <t>湛江云霞宾馆</t>
  </si>
  <si>
    <t>--</t>
  </si>
  <si>
    <t>327.00</t>
  </si>
  <si>
    <t>RMB</t>
  </si>
  <si>
    <t>0</t>
  </si>
  <si>
    <t>0.00</t>
  </si>
  <si>
    <t>汇趣住国内直连</t>
  </si>
  <si>
    <t>01.011247</t>
  </si>
  <si>
    <t>2022-05-15 18:18:06</t>
  </si>
  <si>
    <t>直连</t>
  </si>
  <si>
    <t>2552136</t>
  </si>
  <si>
    <t>1182.00</t>
  </si>
  <si>
    <t>2022-05-15 14:19:06</t>
  </si>
  <si>
    <t>2552090</t>
  </si>
  <si>
    <t>87.00</t>
  </si>
  <si>
    <t>2022-05-15 13:59:05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</si>
</sst>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8" borderId="13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1" fillId="29" borderId="16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4" fillId="29" borderId="12" applyNumberFormat="0" applyAlignment="0" applyProtection="0">
      <alignment vertical="center"/>
    </xf>
    <xf numFmtId="0" fontId="33" fillId="33" borderId="17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3</v>
      </c>
      <c r="N4" s="7" t="s">
        <v>78</v>
      </c>
      <c r="O4" s="7" t="s">
        <v>78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customHeight="1" spans="1:32">
      <c r="A5" s="10" t="s">
        <v>102</v>
      </c>
      <c r="B5" s="10"/>
      <c r="C5" s="10" t="s">
        <v>103</v>
      </c>
      <c r="D5" s="10"/>
      <c r="E5" s="10"/>
      <c r="F5" s="10"/>
      <c r="G5" s="10" t="s">
        <v>103</v>
      </c>
      <c r="H5" s="10" t="s">
        <v>103</v>
      </c>
      <c r="I5" s="10" t="s">
        <v>103</v>
      </c>
      <c r="J5" s="10" t="s">
        <v>103</v>
      </c>
      <c r="K5" s="10" t="s">
        <v>103</v>
      </c>
      <c r="L5" s="10" t="s">
        <v>103</v>
      </c>
      <c r="M5" s="10" t="s">
        <v>103</v>
      </c>
      <c r="N5" s="10" t="s">
        <v>103</v>
      </c>
      <c r="O5" s="10" t="s">
        <v>103</v>
      </c>
      <c r="P5" s="10" t="s">
        <v>103</v>
      </c>
      <c r="Q5" s="10"/>
      <c r="R5" s="13" t="s">
        <v>20</v>
      </c>
      <c r="S5" s="13" t="s">
        <v>19</v>
      </c>
      <c r="T5" s="10" t="s">
        <v>103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103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104</v>
      </c>
      <c r="B1" s="4" t="s">
        <v>105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106</v>
      </c>
      <c r="H1" s="4" t="s">
        <v>107</v>
      </c>
      <c r="I1" s="4" t="s">
        <v>13</v>
      </c>
      <c r="J1" s="4" t="s">
        <v>17</v>
      </c>
      <c r="K1" s="4" t="s">
        <v>18</v>
      </c>
      <c r="L1" s="9" t="s">
        <v>108</v>
      </c>
      <c r="M1" s="4" t="s">
        <v>109</v>
      </c>
      <c r="N1" s="4" t="s">
        <v>110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327</v>
      </c>
      <c r="E2" t="str">
        <f>VLOOKUP(A2,HOP!A:L,12,0)</f>
        <v>327.00</v>
      </c>
      <c r="F2" t="str">
        <f>VLOOKUP(A2,HOP!A:C,3,0)</f>
        <v>2552424</v>
      </c>
      <c r="G2">
        <f>D2-E2</f>
        <v>0</v>
      </c>
      <c r="H2" t="str">
        <f>$H$1&amp;F2</f>
        <v>，2552424</v>
      </c>
      <c r="I2" t="str">
        <f>VLOOKUP(A2,HOP!A:U,21,0)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87</v>
      </c>
      <c r="E3" t="str">
        <f>VLOOKUP(A3,HOP!A:L,12,0)</f>
        <v>87.00</v>
      </c>
      <c r="F3" t="str">
        <f>VLOOKUP(A3,HOP!A:C,3,0)</f>
        <v>2552090</v>
      </c>
      <c r="G3">
        <f>D3-E3</f>
        <v>0</v>
      </c>
      <c r="H3" t="str">
        <f>$H$1&amp;F3</f>
        <v>，2552090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78</v>
      </c>
      <c r="C4" s="7" t="s">
        <v>79</v>
      </c>
      <c r="D4" s="3">
        <v>1182</v>
      </c>
      <c r="E4" t="str">
        <f>VLOOKUP(A4,HOP!A:L,12,0)</f>
        <v>1182.00</v>
      </c>
      <c r="F4" t="str">
        <f>VLOOKUP(A4,HOP!A:C,3,0)</f>
        <v>2552136</v>
      </c>
      <c r="G4">
        <f>D4-E4</f>
        <v>0</v>
      </c>
      <c r="H4" t="str">
        <f>$H$1&amp;F4</f>
        <v>，2552136</v>
      </c>
      <c r="I4" t="str">
        <f>VLOOKUP(A4,HOP!A:U,21,0)</f>
        <v>直连</v>
      </c>
    </row>
    <row r="6" spans="4:4">
      <c r="D6" s="3">
        <f>SUM(D2:D5)</f>
        <v>1596</v>
      </c>
    </row>
    <row r="7" ht="14.25" spans="4:4">
      <c r="D7" s="8" t="s">
        <v>22</v>
      </c>
    </row>
    <row r="11" spans="1:1">
      <c r="A11" t="s">
        <v>113</v>
      </c>
    </row>
    <row r="12" spans="1:1">
      <c r="A12" s="5" t="s">
        <v>114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E11" sqref="E11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1">
      <c r="A1" s="2" t="s">
        <v>115</v>
      </c>
      <c r="B1" s="2" t="s">
        <v>116</v>
      </c>
      <c r="C1" s="2" t="s">
        <v>117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</row>
    <row r="2" s="1" customFormat="1" spans="1:21">
      <c r="A2" s="1" t="s">
        <v>70</v>
      </c>
      <c r="B2" s="1" t="s">
        <v>78</v>
      </c>
      <c r="C2" s="1" t="s">
        <v>132</v>
      </c>
      <c r="D2" s="1" t="s">
        <v>133</v>
      </c>
      <c r="E2" s="1" t="s">
        <v>77</v>
      </c>
      <c r="F2" s="1" t="s">
        <v>78</v>
      </c>
      <c r="G2" s="1" t="s">
        <v>79</v>
      </c>
      <c r="H2" s="1" t="s">
        <v>134</v>
      </c>
      <c r="I2" s="1" t="s">
        <v>135</v>
      </c>
      <c r="J2" s="1" t="s">
        <v>136</v>
      </c>
      <c r="K2" s="1" t="s">
        <v>135</v>
      </c>
      <c r="L2" s="1" t="s">
        <v>135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72</v>
      </c>
      <c r="T2" s="1" t="s">
        <v>34</v>
      </c>
      <c r="U2" s="1" t="s">
        <v>142</v>
      </c>
    </row>
    <row r="3" s="1" customFormat="1" spans="1:21">
      <c r="A3" s="1" t="s">
        <v>94</v>
      </c>
      <c r="B3" s="1" t="s">
        <v>78</v>
      </c>
      <c r="C3" s="1" t="s">
        <v>143</v>
      </c>
      <c r="D3" s="1" t="s">
        <v>96</v>
      </c>
      <c r="E3" s="1" t="s">
        <v>97</v>
      </c>
      <c r="F3" s="1" t="s">
        <v>78</v>
      </c>
      <c r="G3" s="1" t="s">
        <v>79</v>
      </c>
      <c r="H3" s="1" t="s">
        <v>134</v>
      </c>
      <c r="I3" s="1" t="s">
        <v>144</v>
      </c>
      <c r="J3" s="1" t="s">
        <v>136</v>
      </c>
      <c r="K3" s="1" t="s">
        <v>144</v>
      </c>
      <c r="L3" s="1" t="s">
        <v>144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145</v>
      </c>
      <c r="S3" s="1" t="s">
        <v>72</v>
      </c>
      <c r="T3" s="1" t="s">
        <v>34</v>
      </c>
      <c r="U3" s="1" t="s">
        <v>142</v>
      </c>
    </row>
    <row r="4" s="1" customFormat="1" spans="1:21">
      <c r="A4" s="1" t="s">
        <v>85</v>
      </c>
      <c r="B4" s="1" t="s">
        <v>78</v>
      </c>
      <c r="C4" s="1" t="s">
        <v>146</v>
      </c>
      <c r="D4" s="1" t="s">
        <v>87</v>
      </c>
      <c r="E4" s="1" t="s">
        <v>88</v>
      </c>
      <c r="F4" s="1" t="s">
        <v>89</v>
      </c>
      <c r="G4" s="1" t="s">
        <v>79</v>
      </c>
      <c r="H4" s="1" t="s">
        <v>134</v>
      </c>
      <c r="I4" s="1" t="s">
        <v>147</v>
      </c>
      <c r="J4" s="1" t="s">
        <v>136</v>
      </c>
      <c r="K4" s="1" t="s">
        <v>147</v>
      </c>
      <c r="L4" s="1" t="s">
        <v>147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140</v>
      </c>
      <c r="R4" s="1" t="s">
        <v>148</v>
      </c>
      <c r="S4" s="1" t="s">
        <v>72</v>
      </c>
      <c r="T4" s="1" t="s">
        <v>34</v>
      </c>
      <c r="U4" s="1" t="s">
        <v>142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2022-05-19T01:52:42Z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C89463F3F85940159777202905068FB4</vt:lpwstr>
  </property>
</Properties>
</file>