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<sst xmlns="http://schemas.openxmlformats.org/spreadsheetml/2006/main" count="836" uniqueCount="260">
  <si>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</si>
  <si>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</si>
  <si>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</si>
  <si>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</si>
  <si>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</si>
  <si>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</si>
  <si>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</si>
  <si>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</si>
  <si>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</si>
  <si>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</si>
  <si>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</si>
  <si>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</si>
  <si>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</si>
  <si>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</si>
  <si>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</si>
  <si>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</si>
  <si>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</si>
  <si>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</si>
  <si>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</si>
  <si>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</si>
  <si>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</si>
  <si>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</si>
  <si>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</si>
  <si>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</si>
  <si>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</si>
  <si>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17848898590	</t>
  </si>
  <si>
    <t>Ctrip</t>
  </si>
  <si>
    <t>正常</t>
  </si>
  <si>
    <t>[广州]广州石奥客栈(80251039)</t>
  </si>
  <si>
    <t>标准园景双床房&lt;2人入住&gt;&lt;早餐&gt;</t>
  </si>
  <si>
    <t>CNY</t>
  </si>
  <si>
    <t>黄敏健,招艺</t>
  </si>
  <si>
    <t>CA13744220520CNY</t>
  </si>
  <si>
    <t>未提现</t>
  </si>
  <si>
    <t>携程开票</t>
  </si>
  <si>
    <t xml:space="preserve">	</t>
  </si>
  <si>
    <t xml:space="preserve">2204260003	</t>
  </si>
  <si>
    <t xml:space="preserve">17864014522	</t>
  </si>
  <si>
    <t>[高雄]高雄家和商旅(J-Hotel)(80941749)</t>
  </si>
  <si>
    <t>经典双人房&lt;2人入住&gt;&lt;早餐&gt;</t>
  </si>
  <si>
    <t>YANG/KAICHI</t>
  </si>
  <si>
    <t xml:space="preserve">17871890072	</t>
  </si>
  <si>
    <t>[台中]薆悦酒店(台中馆)(Inhouse Hotel Taichung)(80941408)</t>
  </si>
  <si>
    <t>精品大床房&lt;2人入住&gt;</t>
  </si>
  <si>
    <t>HSIEH/YIWEN</t>
  </si>
  <si>
    <t xml:space="preserve">17885528050	</t>
  </si>
  <si>
    <t>[台南]枫华沐月台南行馆(Maple Hotel)(80941671)</t>
  </si>
  <si>
    <t>经济双床间&lt;2人入住&gt;</t>
  </si>
  <si>
    <t>LI/YUEHLIN</t>
  </si>
  <si>
    <t xml:space="preserve">2535517	</t>
  </si>
  <si>
    <t xml:space="preserve">103836	</t>
  </si>
  <si>
    <t xml:space="preserve">17885791063	</t>
  </si>
  <si>
    <t>[香港]香港宏基国际宾馆(Bishop Lei International House)(80243577)</t>
  </si>
  <si>
    <t>豪华套房&lt;2人入住&gt;</t>
  </si>
  <si>
    <t>CHIU/YUENYUEN</t>
  </si>
  <si>
    <t>取消</t>
  </si>
  <si>
    <t xml:space="preserve">17886123607	</t>
  </si>
  <si>
    <t>[香港]M1酒店(M1 Hotel)(77151759)</t>
  </si>
  <si>
    <t>标准客房&lt;2人入住&gt;</t>
  </si>
  <si>
    <t>Chow/Hiu Lam Janicemiki</t>
  </si>
  <si>
    <t xml:space="preserve">17889544399	</t>
  </si>
  <si>
    <t>[null](87974230)</t>
  </si>
  <si>
    <t xml:space="preserve">17889548005	</t>
  </si>
  <si>
    <t>[长治]长治奥汀堡美式酒店（八一广场店）(92038869)</t>
  </si>
  <si>
    <t>美式大床房&lt;2人入住&gt;</t>
  </si>
  <si>
    <t>张华</t>
  </si>
  <si>
    <t xml:space="preserve">17889574742	</t>
  </si>
  <si>
    <t>[贵阳]尚客优酒店(贵阳清水江路地铁站店)(80245696)</t>
  </si>
  <si>
    <t>标准双床房&lt;2人入住&gt;</t>
  </si>
  <si>
    <t>王军</t>
  </si>
  <si>
    <t xml:space="preserve">17889578516	</t>
  </si>
  <si>
    <t>[广州]IU酒店(广州体育中心林和西地铁站店)(76297192)</t>
  </si>
  <si>
    <t>小U·舒适大床房(无窗)&lt;2人入住&gt;</t>
  </si>
  <si>
    <t>郑婷</t>
  </si>
  <si>
    <t xml:space="preserve">17889921095	</t>
  </si>
  <si>
    <t>[昆明]维也纳国际酒店(昆明滇池海埂公园爱琴海店)(68346588)</t>
  </si>
  <si>
    <t>豪华双人房&lt;2人入住&gt;</t>
  </si>
  <si>
    <t>张伟</t>
  </si>
  <si>
    <t xml:space="preserve">17890074341	</t>
  </si>
  <si>
    <t>[北京]7天连锁酒店(北京西站六里桥301医院店)(80248758)</t>
  </si>
  <si>
    <t>经济房(无窗)&lt;2人入住&gt;</t>
  </si>
  <si>
    <t>胡正华</t>
  </si>
  <si>
    <t xml:space="preserve">17890197204	</t>
  </si>
  <si>
    <t>[北流]北流图雅格酒店(88228191)</t>
  </si>
  <si>
    <t>豪华大床房&lt;2人入住&gt;&lt;早餐&gt;</t>
  </si>
  <si>
    <t>唐传财</t>
  </si>
  <si>
    <t xml:space="preserve">17890283211	</t>
  </si>
  <si>
    <t>庞东明</t>
  </si>
  <si>
    <t xml:space="preserve">17890302395	</t>
  </si>
  <si>
    <t>[深圳]深圳龙翔酒店(87974187)</t>
  </si>
  <si>
    <t>标准大床房&lt;2人入住&gt;</t>
  </si>
  <si>
    <t>刘超权</t>
  </si>
  <si>
    <t xml:space="preserve">17890370041	</t>
  </si>
  <si>
    <t>[石屏]石屏时光连锁酒店(92038907)</t>
  </si>
  <si>
    <t>温馨大床房&lt;2人入住&gt;</t>
  </si>
  <si>
    <t>吴润全</t>
  </si>
  <si>
    <t xml:space="preserve">17890637943	</t>
  </si>
  <si>
    <t>[香港]铜锣湾迷你精品酒店(Mini Hotel Causeway Bay)(80247418)</t>
  </si>
  <si>
    <t>迷你双床房&lt;2人入住&gt;</t>
  </si>
  <si>
    <t>LO/YAM FA</t>
  </si>
  <si>
    <t xml:space="preserve">17890928722	</t>
  </si>
  <si>
    <t>[临洮]临洮华城大酒店(87974337)</t>
  </si>
  <si>
    <t>特惠房&lt;2人入住&gt;&lt;早餐&gt;</t>
  </si>
  <si>
    <t>秦红亚</t>
  </si>
  <si>
    <t xml:space="preserve">17890959829	</t>
  </si>
  <si>
    <t>CHEUNG/KAMMING</t>
  </si>
  <si>
    <t xml:space="preserve">17891014146	</t>
  </si>
  <si>
    <t>[台北]富驿时尚酒店-台北南京东路馆(FX Hotel (Taipei Nanjing East Road))(80941300)</t>
  </si>
  <si>
    <t>时尚大床房&lt;2人入住&gt;</t>
  </si>
  <si>
    <t>WANG/CHENWEN</t>
  </si>
  <si>
    <t xml:space="preserve">17891297653	</t>
  </si>
  <si>
    <t>[北京]喆啡酒店(北京门头沟区政府新桥大街店)(80244135)</t>
  </si>
  <si>
    <t>啡凡大床房&lt;2人入住&gt;</t>
  </si>
  <si>
    <t>李曼</t>
  </si>
  <si>
    <t xml:space="preserve">104400897584	</t>
  </si>
  <si>
    <t xml:space="preserve">17891340086	</t>
  </si>
  <si>
    <t>[张家口]格林豪泰贝壳酒店(张家口钻石北路烟厂店)(80246050)</t>
  </si>
  <si>
    <t>1.5米大床房&lt;2人入住&gt;</t>
  </si>
  <si>
    <t>李鹏</t>
  </si>
  <si>
    <t xml:space="preserve">(GRT)76173199;	</t>
  </si>
  <si>
    <t xml:space="preserve">17891342308	</t>
  </si>
  <si>
    <t>[广州]广州大夫山雅榆艺术酒店(91301138)</t>
  </si>
  <si>
    <t>经济单床房&lt;2人入住&gt;</t>
  </si>
  <si>
    <t>陈育群</t>
  </si>
  <si>
    <t xml:space="preserve">17891535815	</t>
  </si>
  <si>
    <t>[广州]臻尚酒店（广州鸿福门广场南岗地铁站店）(88620883)</t>
  </si>
  <si>
    <t>行政大床房&lt;2人入住&gt;</t>
  </si>
  <si>
    <t>谢景敏</t>
  </si>
  <si>
    <t xml:space="preserve">17891704974	</t>
  </si>
  <si>
    <t>何伦</t>
  </si>
  <si>
    <t>，</t>
  </si>
  <si>
    <t xml:space="preserve"> 4465 CNY</t>
  </si>
  <si>
    <t>A220520093122481</t>
  </si>
  <si>
    <t>总计：4465元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</si>
  <si>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</si>
  <si>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</si>
  <si>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</si>
  <si>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</si>
  <si>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</si>
  <si>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</si>
  <si>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</si>
  <si>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</si>
  <si>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</si>
  <si>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</si>
  <si>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</si>
  <si>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</si>
  <si>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</si>
  <si>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</si>
  <si>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</si>
  <si>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</si>
  <si>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</si>
  <si>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</si>
  <si>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2022-05-04</t>
  </si>
  <si>
    <t>2537425</t>
  </si>
  <si>
    <t>7天连锁酒店（北京六里桥地铁站店）</t>
  </si>
  <si>
    <t>2022-05-05</t>
  </si>
  <si>
    <t>退房日月结</t>
  </si>
  <si>
    <t>99.00</t>
  </si>
  <si>
    <t>RMB</t>
  </si>
  <si>
    <t>0</t>
  </si>
  <si>
    <t>0.00</t>
  </si>
  <si>
    <t>携程汇登国内直连</t>
  </si>
  <si>
    <t>01.011264</t>
  </si>
  <si>
    <t>2022-05-04 23:30:34</t>
  </si>
  <si>
    <t>否</t>
  </si>
  <si>
    <t>广州汇登信息科技有限公司</t>
  </si>
  <si>
    <t>直连</t>
  </si>
  <si>
    <t>2537360</t>
  </si>
  <si>
    <t>广州臻尚酒店</t>
  </si>
  <si>
    <t>314.00</t>
  </si>
  <si>
    <t>2022-05-04 21:56:08</t>
  </si>
  <si>
    <t>2537285</t>
  </si>
  <si>
    <t>广州大夫山雅榆艺术酒店</t>
  </si>
  <si>
    <t>93.00</t>
  </si>
  <si>
    <t>2022-05-04 20:38:39</t>
  </si>
  <si>
    <t>2537282</t>
  </si>
  <si>
    <t>格林豪泰贝壳酒店（张家口钻石北路烟厂店）</t>
  </si>
  <si>
    <t>113.00</t>
  </si>
  <si>
    <t>2022-05-04 20:37:14</t>
  </si>
  <si>
    <t>2537261</t>
  </si>
  <si>
    <t>喆啡酒店(北京门头沟区政府新桥大街店)</t>
  </si>
  <si>
    <t>260.00</t>
  </si>
  <si>
    <t>2022-05-04 20:20:24</t>
  </si>
  <si>
    <t>2537064</t>
  </si>
  <si>
    <t>铜锣湾迷你精品酒店</t>
  </si>
  <si>
    <t>CHEUNG KAMMING</t>
  </si>
  <si>
    <t>143.00</t>
  </si>
  <si>
    <t>2022-05-04 17:59:33</t>
  </si>
  <si>
    <t>2537044</t>
  </si>
  <si>
    <t>临洮华城大酒店</t>
  </si>
  <si>
    <t>155.00</t>
  </si>
  <si>
    <t>2022-05-04 17:43:02</t>
  </si>
  <si>
    <t>2536812</t>
  </si>
  <si>
    <t>LO YAM FA</t>
  </si>
  <si>
    <t>2022-05-04 15:18:49</t>
  </si>
  <si>
    <t>2536640</t>
  </si>
  <si>
    <t>石屏时光连锁酒店</t>
  </si>
  <si>
    <t>72.00</t>
  </si>
  <si>
    <t>2022-05-04 13:23:58</t>
  </si>
  <si>
    <t>2536582</t>
  </si>
  <si>
    <t>深圳龙翔酒店</t>
  </si>
  <si>
    <t>71.00</t>
  </si>
  <si>
    <t>2022-05-04 12:55:39</t>
  </si>
  <si>
    <t>2536564</t>
  </si>
  <si>
    <t>北流图雅格酒店</t>
  </si>
  <si>
    <t>117.00</t>
  </si>
  <si>
    <t>2022-05-04 12:47:40</t>
  </si>
  <si>
    <t>2536499</t>
  </si>
  <si>
    <t>2022-05-04 12:11:59</t>
  </si>
  <si>
    <t>2536395</t>
  </si>
  <si>
    <t>2022-05-04 11:20:42</t>
  </si>
  <si>
    <t>2536290</t>
  </si>
  <si>
    <t>维也纳国际酒店（昆明滇池海埂公园爱琴海店）</t>
  </si>
  <si>
    <t>302.00</t>
  </si>
  <si>
    <t>2022-05-04 09:57:54</t>
  </si>
  <si>
    <t>2535948</t>
  </si>
  <si>
    <t>IU酒店(广州体育中心林和西地铁站店)</t>
  </si>
  <si>
    <t>161.00</t>
  </si>
  <si>
    <t>2022-05-04 01:16:26</t>
  </si>
  <si>
    <t>2535944</t>
  </si>
  <si>
    <t>尚客优连锁酒店（贵阳小河区清水江路店）</t>
  </si>
  <si>
    <t>102.00</t>
  </si>
  <si>
    <t>2022-05-04 01:13:09</t>
  </si>
  <si>
    <t>2535930</t>
  </si>
  <si>
    <t>长治奥汀堡美式酒店</t>
  </si>
  <si>
    <t>139.00</t>
  </si>
  <si>
    <t>2022-05-04 00:54:06</t>
  </si>
  <si>
    <t>2535929</t>
  </si>
  <si>
    <t>广州瑞宝酒店</t>
  </si>
  <si>
    <t>吴巧玲</t>
  </si>
  <si>
    <t>91.00</t>
  </si>
  <si>
    <t>2022-05-04 00:50:36</t>
  </si>
  <si>
    <t>2022-05-03</t>
  </si>
  <si>
    <t>2535761</t>
  </si>
  <si>
    <t>M1酒店</t>
  </si>
  <si>
    <t>Chow Hiu Lam Janicemiki</t>
  </si>
  <si>
    <t>353.00</t>
  </si>
  <si>
    <t>2022-05-03 20:50:45</t>
  </si>
  <si>
    <t>2535517</t>
  </si>
  <si>
    <t>枫华沐月台南行馆</t>
  </si>
  <si>
    <t>LI YUEHLIN</t>
  </si>
  <si>
    <t>196.00</t>
  </si>
  <si>
    <t>2022-05-03 16:33:03</t>
  </si>
  <si>
    <t>2022-04-30</t>
  </si>
  <si>
    <t>2531462</t>
  </si>
  <si>
    <t>薆悦酒店(台中馆)</t>
  </si>
  <si>
    <t>HSIEH YIWEN</t>
  </si>
  <si>
    <t>262.00</t>
  </si>
  <si>
    <t>2022-04-30 21:56:02</t>
  </si>
  <si>
    <t>2022-04-29</t>
  </si>
  <si>
    <t>2529140</t>
  </si>
  <si>
    <t>高雄家和商旅</t>
  </si>
  <si>
    <t>YANG KAICHI</t>
  </si>
  <si>
    <t>233.00</t>
  </si>
  <si>
    <t>2022-04-29 14:12:33</t>
  </si>
  <si>
    <t>2022-04-26</t>
  </si>
  <si>
    <t>2525172</t>
  </si>
  <si>
    <t>广州石奥客栈</t>
  </si>
  <si>
    <t>830.00</t>
  </si>
  <si>
    <t>2022-04-26 09:12:44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</si>
</sst>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9" fillId="10" borderId="1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44685</v>
      </c>
      <c r="G2" s="6">
        <v>44686</v>
      </c>
      <c r="H2" s="4">
        <v>2</v>
      </c>
      <c r="I2" s="4">
        <v>1</v>
      </c>
      <c r="J2" s="4">
        <v>2</v>
      </c>
      <c r="K2" s="4" t="s">
        <v>30</v>
      </c>
      <c r="L2" s="4">
        <v>830</v>
      </c>
      <c r="M2" s="4">
        <v>830</v>
      </c>
      <c r="N2" s="4" t="s">
        <v>31</v>
      </c>
      <c r="O2" s="4" t="s">
        <v>32</v>
      </c>
      <c r="P2" s="4" t="s">
        <v>33</v>
      </c>
      <c r="Q2" s="4">
        <v>0</v>
      </c>
      <c r="R2" s="7">
        <v>44677</v>
      </c>
      <c r="S2" s="6">
        <v>44701</v>
      </c>
      <c r="T2" s="4" t="s">
        <v>34</v>
      </c>
      <c r="U2" s="4">
        <v>830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44685</v>
      </c>
      <c r="G3" s="6">
        <v>44686</v>
      </c>
      <c r="H3" s="4">
        <v>1</v>
      </c>
      <c r="I3" s="4">
        <v>1</v>
      </c>
      <c r="J3" s="4">
        <v>1</v>
      </c>
      <c r="K3" s="4" t="s">
        <v>30</v>
      </c>
      <c r="L3" s="4">
        <v>233</v>
      </c>
      <c r="M3" s="4">
        <v>233</v>
      </c>
      <c r="N3" s="4" t="s">
        <v>40</v>
      </c>
      <c r="O3" s="4" t="s">
        <v>32</v>
      </c>
      <c r="P3" s="4" t="s">
        <v>33</v>
      </c>
      <c r="Q3" s="4">
        <v>0</v>
      </c>
      <c r="R3" s="7">
        <v>44680</v>
      </c>
      <c r="S3" s="6">
        <v>44701</v>
      </c>
      <c r="T3" s="4" t="s">
        <v>34</v>
      </c>
      <c r="U3" s="4">
        <v>233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44685</v>
      </c>
      <c r="G4" s="6">
        <v>44686</v>
      </c>
      <c r="H4" s="4">
        <v>1</v>
      </c>
      <c r="I4" s="4">
        <v>1</v>
      </c>
      <c r="J4" s="4">
        <v>1</v>
      </c>
      <c r="K4" s="4" t="s">
        <v>30</v>
      </c>
      <c r="L4" s="4">
        <v>262</v>
      </c>
      <c r="M4" s="4">
        <v>262</v>
      </c>
      <c r="N4" s="4" t="s">
        <v>44</v>
      </c>
      <c r="O4" s="4" t="s">
        <v>32</v>
      </c>
      <c r="P4" s="4" t="s">
        <v>33</v>
      </c>
      <c r="Q4" s="4">
        <v>0</v>
      </c>
      <c r="R4" s="7">
        <v>44681</v>
      </c>
      <c r="S4" s="6">
        <v>44701</v>
      </c>
      <c r="T4" s="4" t="s">
        <v>34</v>
      </c>
      <c r="U4" s="4">
        <v>262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44685</v>
      </c>
      <c r="G5" s="6">
        <v>44686</v>
      </c>
      <c r="H5" s="4">
        <v>1</v>
      </c>
      <c r="I5" s="4">
        <v>1</v>
      </c>
      <c r="J5" s="4">
        <v>1</v>
      </c>
      <c r="K5" s="4" t="s">
        <v>30</v>
      </c>
      <c r="L5" s="4">
        <v>196</v>
      </c>
      <c r="M5" s="4">
        <v>196</v>
      </c>
      <c r="N5" s="4" t="s">
        <v>48</v>
      </c>
      <c r="O5" s="4" t="s">
        <v>32</v>
      </c>
      <c r="P5" s="4" t="s">
        <v>33</v>
      </c>
      <c r="Q5" s="4">
        <v>0</v>
      </c>
      <c r="R5" s="7">
        <v>44684</v>
      </c>
      <c r="S5" s="6">
        <v>44701</v>
      </c>
      <c r="T5" s="4" t="s">
        <v>34</v>
      </c>
      <c r="U5" s="4">
        <v>196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44685</v>
      </c>
      <c r="G6" s="6">
        <v>44686</v>
      </c>
      <c r="H6" s="4">
        <v>1</v>
      </c>
      <c r="I6" s="4">
        <v>1</v>
      </c>
      <c r="J6" s="4">
        <v>1</v>
      </c>
      <c r="K6" s="4" t="s">
        <v>30</v>
      </c>
      <c r="L6" s="4">
        <v>357</v>
      </c>
      <c r="M6" s="4">
        <v>357</v>
      </c>
      <c r="N6" s="4" t="s">
        <v>54</v>
      </c>
      <c r="O6" s="4" t="s">
        <v>32</v>
      </c>
      <c r="P6" s="4" t="s">
        <v>33</v>
      </c>
      <c r="Q6" s="4">
        <v>0</v>
      </c>
      <c r="R6" s="7">
        <v>44684</v>
      </c>
      <c r="S6" s="6">
        <v>44701</v>
      </c>
      <c r="T6" s="4" t="s">
        <v>34</v>
      </c>
      <c r="U6" s="4">
        <v>357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55</v>
      </c>
      <c r="D7" s="4" t="s">
        <v>52</v>
      </c>
      <c r="E7" s="4" t="s">
        <v>53</v>
      </c>
      <c r="F7" s="6">
        <v>44685</v>
      </c>
      <c r="G7" s="6">
        <v>44686</v>
      </c>
      <c r="H7" s="4">
        <v>1</v>
      </c>
      <c r="I7" s="4">
        <v>1</v>
      </c>
      <c r="J7" s="4">
        <v>1</v>
      </c>
      <c r="K7" s="4" t="s">
        <v>30</v>
      </c>
      <c r="L7" s="4">
        <v>-357</v>
      </c>
      <c r="M7" s="4">
        <v>-357</v>
      </c>
      <c r="N7" s="4" t="s">
        <v>54</v>
      </c>
      <c r="O7" s="4" t="s">
        <v>32</v>
      </c>
      <c r="P7" s="4" t="s">
        <v>33</v>
      </c>
      <c r="Q7" s="4">
        <v>0</v>
      </c>
      <c r="R7" s="7">
        <v>44684</v>
      </c>
      <c r="S7" s="6">
        <v>44701</v>
      </c>
      <c r="T7" s="4" t="s">
        <v>34</v>
      </c>
      <c r="U7" s="4">
        <v>-357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44684</v>
      </c>
      <c r="G8" s="6">
        <v>44686</v>
      </c>
      <c r="H8" s="4">
        <v>1</v>
      </c>
      <c r="I8" s="4">
        <v>2</v>
      </c>
      <c r="J8" s="4">
        <v>2</v>
      </c>
      <c r="K8" s="4" t="s">
        <v>30</v>
      </c>
      <c r="L8" s="4">
        <v>353</v>
      </c>
      <c r="M8" s="4">
        <v>353</v>
      </c>
      <c r="N8" s="4" t="s">
        <v>59</v>
      </c>
      <c r="O8" s="4" t="s">
        <v>32</v>
      </c>
      <c r="P8" s="4" t="s">
        <v>33</v>
      </c>
      <c r="Q8" s="4">
        <v>0</v>
      </c>
      <c r="R8" s="7">
        <v>44684</v>
      </c>
      <c r="S8" s="6">
        <v>44701</v>
      </c>
      <c r="T8" s="4" t="s">
        <v>34</v>
      </c>
      <c r="U8" s="4">
        <v>353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/>
      <c r="F9" s="6">
        <v>44685</v>
      </c>
      <c r="G9" s="6">
        <v>44686</v>
      </c>
      <c r="H9" s="4">
        <v>0</v>
      </c>
      <c r="I9" s="4">
        <v>1</v>
      </c>
      <c r="J9" s="4">
        <v>0</v>
      </c>
      <c r="K9" s="4" t="s">
        <v>30</v>
      </c>
      <c r="L9" s="4">
        <v>91</v>
      </c>
      <c r="M9" s="4">
        <v>91</v>
      </c>
      <c r="N9" s="4"/>
      <c r="O9" s="4" t="s">
        <v>32</v>
      </c>
      <c r="P9" s="4" t="s">
        <v>33</v>
      </c>
      <c r="Q9" s="4">
        <v>0</v>
      </c>
      <c r="R9" s="7">
        <v>44685</v>
      </c>
      <c r="S9" s="6">
        <v>44701</v>
      </c>
      <c r="T9" s="4" t="s">
        <v>34</v>
      </c>
      <c r="U9" s="4">
        <v>91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44685</v>
      </c>
      <c r="G10" s="6">
        <v>44686</v>
      </c>
      <c r="H10" s="4">
        <v>1</v>
      </c>
      <c r="I10" s="4">
        <v>1</v>
      </c>
      <c r="J10" s="4">
        <v>1</v>
      </c>
      <c r="K10" s="4" t="s">
        <v>30</v>
      </c>
      <c r="L10" s="4">
        <v>139</v>
      </c>
      <c r="M10" s="4">
        <v>139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44685</v>
      </c>
      <c r="S10" s="6">
        <v>44701</v>
      </c>
      <c r="T10" s="4" t="s">
        <v>34</v>
      </c>
      <c r="U10" s="4">
        <v>139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44685</v>
      </c>
      <c r="G11" s="6">
        <v>44686</v>
      </c>
      <c r="H11" s="4">
        <v>1</v>
      </c>
      <c r="I11" s="4">
        <v>1</v>
      </c>
      <c r="J11" s="4">
        <v>1</v>
      </c>
      <c r="K11" s="4" t="s">
        <v>30</v>
      </c>
      <c r="L11" s="4">
        <v>102</v>
      </c>
      <c r="M11" s="4">
        <v>102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44685</v>
      </c>
      <c r="S11" s="6">
        <v>44701</v>
      </c>
      <c r="T11" s="4" t="s">
        <v>34</v>
      </c>
      <c r="U11" s="4">
        <v>102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44685</v>
      </c>
      <c r="G12" s="6">
        <v>44686</v>
      </c>
      <c r="H12" s="4">
        <v>1</v>
      </c>
      <c r="I12" s="4">
        <v>1</v>
      </c>
      <c r="J12" s="4">
        <v>1</v>
      </c>
      <c r="K12" s="4" t="s">
        <v>30</v>
      </c>
      <c r="L12" s="4">
        <v>161</v>
      </c>
      <c r="M12" s="4">
        <v>161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44685</v>
      </c>
      <c r="S12" s="6">
        <v>44701</v>
      </c>
      <c r="T12" s="4" t="s">
        <v>34</v>
      </c>
      <c r="U12" s="4">
        <v>161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44685</v>
      </c>
      <c r="G13" s="6">
        <v>44686</v>
      </c>
      <c r="H13" s="4">
        <v>1</v>
      </c>
      <c r="I13" s="4">
        <v>1</v>
      </c>
      <c r="J13" s="4">
        <v>1</v>
      </c>
      <c r="K13" s="4" t="s">
        <v>30</v>
      </c>
      <c r="L13" s="4">
        <v>302</v>
      </c>
      <c r="M13" s="4">
        <v>302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44685</v>
      </c>
      <c r="S13" s="6">
        <v>44701</v>
      </c>
      <c r="T13" s="4" t="s">
        <v>34</v>
      </c>
      <c r="U13" s="4">
        <v>302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44685</v>
      </c>
      <c r="G14" s="6">
        <v>44686</v>
      </c>
      <c r="H14" s="4">
        <v>1</v>
      </c>
      <c r="I14" s="4">
        <v>1</v>
      </c>
      <c r="J14" s="4">
        <v>1</v>
      </c>
      <c r="K14" s="4" t="s">
        <v>30</v>
      </c>
      <c r="L14" s="4">
        <v>99</v>
      </c>
      <c r="M14" s="4">
        <v>99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44685</v>
      </c>
      <c r="S14" s="6">
        <v>44701</v>
      </c>
      <c r="T14" s="4" t="s">
        <v>34</v>
      </c>
      <c r="U14" s="4">
        <v>99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44685</v>
      </c>
      <c r="G15" s="6">
        <v>44686</v>
      </c>
      <c r="H15" s="4">
        <v>1</v>
      </c>
      <c r="I15" s="4">
        <v>1</v>
      </c>
      <c r="J15" s="4">
        <v>1</v>
      </c>
      <c r="K15" s="4" t="s">
        <v>30</v>
      </c>
      <c r="L15" s="4">
        <v>117</v>
      </c>
      <c r="M15" s="4">
        <v>117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44685</v>
      </c>
      <c r="S15" s="6">
        <v>44701</v>
      </c>
      <c r="T15" s="4" t="s">
        <v>34</v>
      </c>
      <c r="U15" s="4">
        <v>117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44685</v>
      </c>
      <c r="G16" s="6">
        <v>44686</v>
      </c>
      <c r="H16" s="4">
        <v>1</v>
      </c>
      <c r="I16" s="4">
        <v>1</v>
      </c>
      <c r="J16" s="4">
        <v>1</v>
      </c>
      <c r="K16" s="4" t="s">
        <v>30</v>
      </c>
      <c r="L16" s="4">
        <v>117</v>
      </c>
      <c r="M16" s="4">
        <v>117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44685</v>
      </c>
      <c r="S16" s="6">
        <v>44701</v>
      </c>
      <c r="T16" s="4" t="s">
        <v>34</v>
      </c>
      <c r="U16" s="4">
        <v>117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44685</v>
      </c>
      <c r="G17" s="6">
        <v>44686</v>
      </c>
      <c r="H17" s="4">
        <v>1</v>
      </c>
      <c r="I17" s="4">
        <v>1</v>
      </c>
      <c r="J17" s="4">
        <v>1</v>
      </c>
      <c r="K17" s="4" t="s">
        <v>30</v>
      </c>
      <c r="L17" s="4">
        <v>71</v>
      </c>
      <c r="M17" s="4">
        <v>71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44685</v>
      </c>
      <c r="S17" s="6">
        <v>44701</v>
      </c>
      <c r="T17" s="4" t="s">
        <v>34</v>
      </c>
      <c r="U17" s="4">
        <v>71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44685</v>
      </c>
      <c r="G18" s="6">
        <v>44686</v>
      </c>
      <c r="H18" s="4">
        <v>1</v>
      </c>
      <c r="I18" s="4">
        <v>1</v>
      </c>
      <c r="J18" s="4">
        <v>1</v>
      </c>
      <c r="K18" s="4" t="s">
        <v>30</v>
      </c>
      <c r="L18" s="4">
        <v>72</v>
      </c>
      <c r="M18" s="4">
        <v>72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44685</v>
      </c>
      <c r="S18" s="6">
        <v>44701</v>
      </c>
      <c r="T18" s="4" t="s">
        <v>34</v>
      </c>
      <c r="U18" s="4">
        <v>72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44685</v>
      </c>
      <c r="G19" s="6">
        <v>44686</v>
      </c>
      <c r="H19" s="4">
        <v>1</v>
      </c>
      <c r="I19" s="4">
        <v>1</v>
      </c>
      <c r="J19" s="4">
        <v>1</v>
      </c>
      <c r="K19" s="4" t="s">
        <v>30</v>
      </c>
      <c r="L19" s="4">
        <v>143</v>
      </c>
      <c r="M19" s="4">
        <v>143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44685</v>
      </c>
      <c r="S19" s="6">
        <v>44701</v>
      </c>
      <c r="T19" s="4" t="s">
        <v>34</v>
      </c>
      <c r="U19" s="4">
        <v>143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44685</v>
      </c>
      <c r="G20" s="6">
        <v>44686</v>
      </c>
      <c r="H20" s="4">
        <v>1</v>
      </c>
      <c r="I20" s="4">
        <v>1</v>
      </c>
      <c r="J20" s="4">
        <v>1</v>
      </c>
      <c r="K20" s="4" t="s">
        <v>30</v>
      </c>
      <c r="L20" s="4">
        <v>155</v>
      </c>
      <c r="M20" s="4">
        <v>155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44685</v>
      </c>
      <c r="S20" s="6">
        <v>44701</v>
      </c>
      <c r="T20" s="4" t="s">
        <v>34</v>
      </c>
      <c r="U20" s="4">
        <v>155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97</v>
      </c>
      <c r="E21" s="4" t="s">
        <v>98</v>
      </c>
      <c r="F21" s="6">
        <v>44685</v>
      </c>
      <c r="G21" s="6">
        <v>44686</v>
      </c>
      <c r="H21" s="4">
        <v>1</v>
      </c>
      <c r="I21" s="4">
        <v>1</v>
      </c>
      <c r="J21" s="4">
        <v>1</v>
      </c>
      <c r="K21" s="4" t="s">
        <v>30</v>
      </c>
      <c r="L21" s="4">
        <v>143</v>
      </c>
      <c r="M21" s="4">
        <v>143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44685</v>
      </c>
      <c r="S21" s="6">
        <v>44701</v>
      </c>
      <c r="T21" s="4" t="s">
        <v>34</v>
      </c>
      <c r="U21" s="4">
        <v>143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44685</v>
      </c>
      <c r="G22" s="6">
        <v>44686</v>
      </c>
      <c r="H22" s="4">
        <v>1</v>
      </c>
      <c r="I22" s="4">
        <v>1</v>
      </c>
      <c r="J22" s="4">
        <v>1</v>
      </c>
      <c r="K22" s="4" t="s">
        <v>30</v>
      </c>
      <c r="L22" s="4">
        <v>292</v>
      </c>
      <c r="M22" s="4">
        <v>292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44685</v>
      </c>
      <c r="S22" s="6">
        <v>44701</v>
      </c>
      <c r="T22" s="4" t="s">
        <v>34</v>
      </c>
      <c r="U22" s="4">
        <v>292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106</v>
      </c>
      <c r="B23" s="4" t="s">
        <v>26</v>
      </c>
      <c r="C23" s="4" t="s">
        <v>55</v>
      </c>
      <c r="D23" s="4" t="s">
        <v>107</v>
      </c>
      <c r="E23" s="4" t="s">
        <v>108</v>
      </c>
      <c r="F23" s="6">
        <v>44685</v>
      </c>
      <c r="G23" s="6">
        <v>44686</v>
      </c>
      <c r="H23" s="4">
        <v>1</v>
      </c>
      <c r="I23" s="4">
        <v>1</v>
      </c>
      <c r="J23" s="4">
        <v>1</v>
      </c>
      <c r="K23" s="4" t="s">
        <v>30</v>
      </c>
      <c r="L23" s="4">
        <v>-292</v>
      </c>
      <c r="M23" s="4">
        <v>-292</v>
      </c>
      <c r="N23" s="4" t="s">
        <v>109</v>
      </c>
      <c r="O23" s="4" t="s">
        <v>32</v>
      </c>
      <c r="P23" s="4" t="s">
        <v>33</v>
      </c>
      <c r="Q23" s="4">
        <v>0</v>
      </c>
      <c r="R23" s="7">
        <v>44685</v>
      </c>
      <c r="S23" s="6">
        <v>44701</v>
      </c>
      <c r="T23" s="4" t="s">
        <v>34</v>
      </c>
      <c r="U23" s="4">
        <v>-292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111</v>
      </c>
      <c r="E24" s="4" t="s">
        <v>112</v>
      </c>
      <c r="F24" s="6">
        <v>44685</v>
      </c>
      <c r="G24" s="6">
        <v>44686</v>
      </c>
      <c r="H24" s="4">
        <v>1</v>
      </c>
      <c r="I24" s="4">
        <v>1</v>
      </c>
      <c r="J24" s="4">
        <v>1</v>
      </c>
      <c r="K24" s="4" t="s">
        <v>30</v>
      </c>
      <c r="L24" s="4">
        <v>260</v>
      </c>
      <c r="M24" s="4">
        <v>260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44685</v>
      </c>
      <c r="S24" s="6">
        <v>44701</v>
      </c>
      <c r="T24" s="4" t="s">
        <v>34</v>
      </c>
      <c r="U24" s="4">
        <v>260</v>
      </c>
      <c r="V24" s="4">
        <v>0</v>
      </c>
      <c r="W24" s="4">
        <v>0</v>
      </c>
      <c r="X24" s="4" t="s">
        <v>35</v>
      </c>
      <c r="Y24" s="4" t="s">
        <v>114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116</v>
      </c>
      <c r="E25" s="4" t="s">
        <v>117</v>
      </c>
      <c r="F25" s="6">
        <v>44685</v>
      </c>
      <c r="G25" s="6">
        <v>44686</v>
      </c>
      <c r="H25" s="4">
        <v>1</v>
      </c>
      <c r="I25" s="4">
        <v>1</v>
      </c>
      <c r="J25" s="4">
        <v>1</v>
      </c>
      <c r="K25" s="4" t="s">
        <v>30</v>
      </c>
      <c r="L25" s="4">
        <v>113</v>
      </c>
      <c r="M25" s="4">
        <v>113</v>
      </c>
      <c r="N25" s="4" t="s">
        <v>118</v>
      </c>
      <c r="O25" s="4" t="s">
        <v>32</v>
      </c>
      <c r="P25" s="4" t="s">
        <v>33</v>
      </c>
      <c r="Q25" s="4">
        <v>0</v>
      </c>
      <c r="R25" s="7">
        <v>44685</v>
      </c>
      <c r="S25" s="6">
        <v>44701</v>
      </c>
      <c r="T25" s="4" t="s">
        <v>34</v>
      </c>
      <c r="U25" s="4">
        <v>113</v>
      </c>
      <c r="V25" s="4">
        <v>0</v>
      </c>
      <c r="W25" s="4">
        <v>0</v>
      </c>
      <c r="X25" s="4" t="s">
        <v>35</v>
      </c>
      <c r="Y25" s="4" t="s">
        <v>119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121</v>
      </c>
      <c r="E26" s="4" t="s">
        <v>122</v>
      </c>
      <c r="F26" s="6">
        <v>44685</v>
      </c>
      <c r="G26" s="6">
        <v>44686</v>
      </c>
      <c r="H26" s="4">
        <v>1</v>
      </c>
      <c r="I26" s="4">
        <v>1</v>
      </c>
      <c r="J26" s="4">
        <v>1</v>
      </c>
      <c r="K26" s="4" t="s">
        <v>30</v>
      </c>
      <c r="L26" s="4">
        <v>93</v>
      </c>
      <c r="M26" s="4">
        <v>93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44685</v>
      </c>
      <c r="S26" s="6">
        <v>44701</v>
      </c>
      <c r="T26" s="4" t="s">
        <v>34</v>
      </c>
      <c r="U26" s="4">
        <v>93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124</v>
      </c>
      <c r="B27" s="4" t="s">
        <v>26</v>
      </c>
      <c r="C27" s="4" t="s">
        <v>27</v>
      </c>
      <c r="D27" s="4" t="s">
        <v>125</v>
      </c>
      <c r="E27" s="4" t="s">
        <v>126</v>
      </c>
      <c r="F27" s="6">
        <v>44685</v>
      </c>
      <c r="G27" s="6">
        <v>44686</v>
      </c>
      <c r="H27" s="4">
        <v>1</v>
      </c>
      <c r="I27" s="4">
        <v>1</v>
      </c>
      <c r="J27" s="4">
        <v>1</v>
      </c>
      <c r="K27" s="4" t="s">
        <v>30</v>
      </c>
      <c r="L27" s="4">
        <v>314</v>
      </c>
      <c r="M27" s="4">
        <v>314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44685</v>
      </c>
      <c r="S27" s="6">
        <v>44701</v>
      </c>
      <c r="T27" s="4" t="s">
        <v>34</v>
      </c>
      <c r="U27" s="4">
        <v>314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79</v>
      </c>
      <c r="E28" s="4" t="s">
        <v>80</v>
      </c>
      <c r="F28" s="6">
        <v>44685</v>
      </c>
      <c r="G28" s="6">
        <v>44686</v>
      </c>
      <c r="H28" s="4">
        <v>1</v>
      </c>
      <c r="I28" s="4">
        <v>1</v>
      </c>
      <c r="J28" s="4">
        <v>1</v>
      </c>
      <c r="K28" s="4" t="s">
        <v>30</v>
      </c>
      <c r="L28" s="4">
        <v>99</v>
      </c>
      <c r="M28" s="4">
        <v>99</v>
      </c>
      <c r="N28" s="4" t="s">
        <v>129</v>
      </c>
      <c r="O28" s="4" t="s">
        <v>32</v>
      </c>
      <c r="P28" s="4" t="s">
        <v>33</v>
      </c>
      <c r="Q28" s="4">
        <v>0</v>
      </c>
      <c r="R28" s="7">
        <v>44685</v>
      </c>
      <c r="S28" s="6">
        <v>44701</v>
      </c>
      <c r="T28" s="4" t="s">
        <v>34</v>
      </c>
      <c r="U28" s="4">
        <v>99</v>
      </c>
      <c r="V28" s="4">
        <v>0</v>
      </c>
      <c r="W28" s="4">
        <v>0</v>
      </c>
      <c r="X28" s="4" t="s">
        <v>35</v>
      </c>
      <c r="Y2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2" sqref="A32:A33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130</v>
      </c>
    </row>
    <row r="2" s="4" customFormat="1" spans="1:9">
      <c r="A2" s="5">
        <v>17848898590</v>
      </c>
      <c r="B2" s="6">
        <v>44685</v>
      </c>
      <c r="C2" s="6">
        <v>44686</v>
      </c>
      <c r="D2" s="4">
        <v>830</v>
      </c>
      <c r="E2" s="4" t="str">
        <f>VLOOKUP(A2,HOP!A:L,12,0)</f>
        <v>830.00</v>
      </c>
      <c r="F2" s="4" t="str">
        <f>VLOOKUP(A2,HOP!A:C,3,0)</f>
        <v>2525172</v>
      </c>
      <c r="G2" s="4">
        <f>D2-E2</f>
        <v>0</v>
      </c>
      <c r="H2" s="4" t="str">
        <f>$H$1&amp;F2</f>
        <v>，2525172</v>
      </c>
      <c r="I2" s="4" t="str">
        <f>VLOOKUP(A2,HOP!A:U,21,0)</f>
        <v>直连</v>
      </c>
    </row>
    <row r="3" s="4" customFormat="1" spans="1:9">
      <c r="A3" s="5">
        <v>17864014522</v>
      </c>
      <c r="B3" s="6">
        <v>44685</v>
      </c>
      <c r="C3" s="6">
        <v>44686</v>
      </c>
      <c r="D3" s="4">
        <v>233</v>
      </c>
      <c r="E3" s="4" t="str">
        <f>VLOOKUP(A3,HOP!A:L,12,0)</f>
        <v>233.00</v>
      </c>
      <c r="F3" s="4" t="str">
        <f>VLOOKUP(A3,HOP!A:C,3,0)</f>
        <v>2529140</v>
      </c>
      <c r="G3" s="4">
        <f t="shared" ref="G3:G26" si="0">D3-E3</f>
        <v>0</v>
      </c>
      <c r="H3" s="4" t="str">
        <f t="shared" ref="H3:H26" si="1">$H$1&amp;F3</f>
        <v>，2529140</v>
      </c>
      <c r="I3" s="4" t="str">
        <f>VLOOKUP(A3,HOP!A:U,21,0)</f>
        <v>直连</v>
      </c>
    </row>
    <row r="4" s="4" customFormat="1" spans="1:9">
      <c r="A4" s="5">
        <v>17871890072</v>
      </c>
      <c r="B4" s="6">
        <v>44685</v>
      </c>
      <c r="C4" s="6">
        <v>44686</v>
      </c>
      <c r="D4" s="4">
        <v>262</v>
      </c>
      <c r="E4" s="4" t="str">
        <f>VLOOKUP(A4,HOP!A:L,12,0)</f>
        <v>262.00</v>
      </c>
      <c r="F4" s="4" t="str">
        <f>VLOOKUP(A4,HOP!A:C,3,0)</f>
        <v>2531462</v>
      </c>
      <c r="G4" s="4">
        <f t="shared" si="0"/>
        <v>0</v>
      </c>
      <c r="H4" s="4" t="str">
        <f t="shared" si="1"/>
        <v>，2531462</v>
      </c>
      <c r="I4" s="4" t="str">
        <f>VLOOKUP(A4,HOP!A:U,21,0)</f>
        <v>直连</v>
      </c>
    </row>
    <row r="5" s="4" customFormat="1" spans="1:9">
      <c r="A5" s="5">
        <v>17885528050</v>
      </c>
      <c r="B5" s="6">
        <v>44685</v>
      </c>
      <c r="C5" s="6">
        <v>44686</v>
      </c>
      <c r="D5" s="4">
        <v>196</v>
      </c>
      <c r="E5" s="4" t="str">
        <f>VLOOKUP(A5,HOP!A:L,12,0)</f>
        <v>196.00</v>
      </c>
      <c r="F5" s="4" t="str">
        <f>VLOOKUP(A5,HOP!A:C,3,0)</f>
        <v>2535517</v>
      </c>
      <c r="G5" s="4">
        <f t="shared" si="0"/>
        <v>0</v>
      </c>
      <c r="H5" s="4" t="str">
        <f t="shared" si="1"/>
        <v>，2535517</v>
      </c>
      <c r="I5" s="4" t="str">
        <f>VLOOKUP(A5,HOP!A:U,21,0)</f>
        <v>直连</v>
      </c>
    </row>
    <row r="6" s="4" customFormat="1" hidden="1" spans="1:9">
      <c r="A6" s="5">
        <v>17885791063</v>
      </c>
      <c r="B6" s="6">
        <v>44685</v>
      </c>
      <c r="C6" s="6">
        <v>44686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17886123607</v>
      </c>
      <c r="B7" s="6">
        <v>44684</v>
      </c>
      <c r="C7" s="6">
        <v>44686</v>
      </c>
      <c r="D7" s="4">
        <v>353</v>
      </c>
      <c r="E7" s="4" t="str">
        <f>VLOOKUP(A7,HOP!A:L,12,0)</f>
        <v>353.00</v>
      </c>
      <c r="F7" s="4" t="str">
        <f>VLOOKUP(A7,HOP!A:C,3,0)</f>
        <v>2535761</v>
      </c>
      <c r="G7" s="4">
        <f t="shared" si="0"/>
        <v>0</v>
      </c>
      <c r="H7" s="4" t="str">
        <f t="shared" si="1"/>
        <v>，2535761</v>
      </c>
      <c r="I7" s="4" t="str">
        <f>VLOOKUP(A7,HOP!A:U,21,0)</f>
        <v>直连</v>
      </c>
    </row>
    <row r="8" s="4" customFormat="1" spans="1:9">
      <c r="A8" s="5">
        <v>17889544399</v>
      </c>
      <c r="B8" s="6">
        <v>44685</v>
      </c>
      <c r="C8" s="6">
        <v>44686</v>
      </c>
      <c r="D8" s="4">
        <v>91</v>
      </c>
      <c r="E8" s="4" t="str">
        <f>VLOOKUP(A8,HOP!A:L,12,0)</f>
        <v>91.00</v>
      </c>
      <c r="F8" s="4" t="str">
        <f>VLOOKUP(A8,HOP!A:C,3,0)</f>
        <v>2535929</v>
      </c>
      <c r="G8" s="4">
        <f t="shared" si="0"/>
        <v>0</v>
      </c>
      <c r="H8" s="4" t="str">
        <f t="shared" si="1"/>
        <v>，2535929</v>
      </c>
      <c r="I8" s="4" t="str">
        <f>VLOOKUP(A8,HOP!A:U,21,0)</f>
        <v>直连</v>
      </c>
    </row>
    <row r="9" s="4" customFormat="1" spans="1:9">
      <c r="A9" s="5">
        <v>17889548005</v>
      </c>
      <c r="B9" s="6">
        <v>44685</v>
      </c>
      <c r="C9" s="6">
        <v>44686</v>
      </c>
      <c r="D9" s="4">
        <v>139</v>
      </c>
      <c r="E9" s="4" t="str">
        <f>VLOOKUP(A9,HOP!A:L,12,0)</f>
        <v>139.00</v>
      </c>
      <c r="F9" s="4" t="str">
        <f>VLOOKUP(A9,HOP!A:C,3,0)</f>
        <v>2535930</v>
      </c>
      <c r="G9" s="4">
        <f t="shared" si="0"/>
        <v>0</v>
      </c>
      <c r="H9" s="4" t="str">
        <f t="shared" si="1"/>
        <v>，2535930</v>
      </c>
      <c r="I9" s="4" t="str">
        <f>VLOOKUP(A9,HOP!A:U,21,0)</f>
        <v>直连</v>
      </c>
    </row>
    <row r="10" s="4" customFormat="1" spans="1:9">
      <c r="A10" s="5">
        <v>17889574742</v>
      </c>
      <c r="B10" s="6">
        <v>44685</v>
      </c>
      <c r="C10" s="6">
        <v>44686</v>
      </c>
      <c r="D10" s="4">
        <v>102</v>
      </c>
      <c r="E10" s="4" t="str">
        <f>VLOOKUP(A10,HOP!A:L,12,0)</f>
        <v>102.00</v>
      </c>
      <c r="F10" s="4" t="str">
        <f>VLOOKUP(A10,HOP!A:C,3,0)</f>
        <v>2535944</v>
      </c>
      <c r="G10" s="4">
        <f t="shared" si="0"/>
        <v>0</v>
      </c>
      <c r="H10" s="4" t="str">
        <f t="shared" si="1"/>
        <v>，2535944</v>
      </c>
      <c r="I10" s="4" t="str">
        <f>VLOOKUP(A10,HOP!A:U,21,0)</f>
        <v>直连</v>
      </c>
    </row>
    <row r="11" s="4" customFormat="1" spans="1:9">
      <c r="A11" s="5">
        <v>17889578516</v>
      </c>
      <c r="B11" s="6">
        <v>44685</v>
      </c>
      <c r="C11" s="6">
        <v>44686</v>
      </c>
      <c r="D11" s="4">
        <v>161</v>
      </c>
      <c r="E11" s="4" t="str">
        <f>VLOOKUP(A11,HOP!A:L,12,0)</f>
        <v>161.00</v>
      </c>
      <c r="F11" s="4" t="str">
        <f>VLOOKUP(A11,HOP!A:C,3,0)</f>
        <v>2535948</v>
      </c>
      <c r="G11" s="4">
        <f t="shared" si="0"/>
        <v>0</v>
      </c>
      <c r="H11" s="4" t="str">
        <f t="shared" si="1"/>
        <v>，2535948</v>
      </c>
      <c r="I11" s="4" t="str">
        <f>VLOOKUP(A11,HOP!A:U,21,0)</f>
        <v>直连</v>
      </c>
    </row>
    <row r="12" s="4" customFormat="1" spans="1:9">
      <c r="A12" s="5">
        <v>17889921095</v>
      </c>
      <c r="B12" s="6">
        <v>44685</v>
      </c>
      <c r="C12" s="6">
        <v>44686</v>
      </c>
      <c r="D12" s="4">
        <v>302</v>
      </c>
      <c r="E12" s="4" t="str">
        <f>VLOOKUP(A12,HOP!A:L,12,0)</f>
        <v>302.00</v>
      </c>
      <c r="F12" s="4" t="str">
        <f>VLOOKUP(A12,HOP!A:C,3,0)</f>
        <v>2536290</v>
      </c>
      <c r="G12" s="4">
        <f t="shared" si="0"/>
        <v>0</v>
      </c>
      <c r="H12" s="4" t="str">
        <f t="shared" si="1"/>
        <v>，2536290</v>
      </c>
      <c r="I12" s="4" t="str">
        <f>VLOOKUP(A12,HOP!A:U,21,0)</f>
        <v>直连</v>
      </c>
    </row>
    <row r="13" s="4" customFormat="1" spans="1:9">
      <c r="A13" s="5">
        <v>17890074341</v>
      </c>
      <c r="B13" s="6">
        <v>44685</v>
      </c>
      <c r="C13" s="6">
        <v>44686</v>
      </c>
      <c r="D13" s="4">
        <v>99</v>
      </c>
      <c r="E13" s="4" t="str">
        <f>VLOOKUP(A13,HOP!A:L,12,0)</f>
        <v>99.00</v>
      </c>
      <c r="F13" s="4" t="str">
        <f>VLOOKUP(A13,HOP!A:C,3,0)</f>
        <v>2536395</v>
      </c>
      <c r="G13" s="4">
        <f t="shared" si="0"/>
        <v>0</v>
      </c>
      <c r="H13" s="4" t="str">
        <f t="shared" si="1"/>
        <v>，2536395</v>
      </c>
      <c r="I13" s="4" t="str">
        <f>VLOOKUP(A13,HOP!A:U,21,0)</f>
        <v>直连</v>
      </c>
    </row>
    <row r="14" s="4" customFormat="1" spans="1:9">
      <c r="A14" s="5">
        <v>17890197204</v>
      </c>
      <c r="B14" s="6">
        <v>44685</v>
      </c>
      <c r="C14" s="6">
        <v>44686</v>
      </c>
      <c r="D14" s="4">
        <v>117</v>
      </c>
      <c r="E14" s="4" t="str">
        <f>VLOOKUP(A14,HOP!A:L,12,0)</f>
        <v>117.00</v>
      </c>
      <c r="F14" s="4" t="str">
        <f>VLOOKUP(A14,HOP!A:C,3,0)</f>
        <v>2536499</v>
      </c>
      <c r="G14" s="4">
        <f t="shared" si="0"/>
        <v>0</v>
      </c>
      <c r="H14" s="4" t="str">
        <f t="shared" si="1"/>
        <v>，2536499</v>
      </c>
      <c r="I14" s="4" t="str">
        <f>VLOOKUP(A14,HOP!A:U,21,0)</f>
        <v>直连</v>
      </c>
    </row>
    <row r="15" s="4" customFormat="1" spans="1:9">
      <c r="A15" s="5">
        <v>17890283211</v>
      </c>
      <c r="B15" s="6">
        <v>44685</v>
      </c>
      <c r="C15" s="6">
        <v>44686</v>
      </c>
      <c r="D15" s="4">
        <v>117</v>
      </c>
      <c r="E15" s="4" t="str">
        <f>VLOOKUP(A15,HOP!A:L,12,0)</f>
        <v>117.00</v>
      </c>
      <c r="F15" s="4" t="str">
        <f>VLOOKUP(A15,HOP!A:C,3,0)</f>
        <v>2536564</v>
      </c>
      <c r="G15" s="4">
        <f t="shared" si="0"/>
        <v>0</v>
      </c>
      <c r="H15" s="4" t="str">
        <f t="shared" si="1"/>
        <v>，2536564</v>
      </c>
      <c r="I15" s="4" t="str">
        <f>VLOOKUP(A15,HOP!A:U,21,0)</f>
        <v>直连</v>
      </c>
    </row>
    <row r="16" s="4" customFormat="1" spans="1:9">
      <c r="A16" s="5">
        <v>17890302395</v>
      </c>
      <c r="B16" s="6">
        <v>44685</v>
      </c>
      <c r="C16" s="6">
        <v>44686</v>
      </c>
      <c r="D16" s="4">
        <v>71</v>
      </c>
      <c r="E16" s="4" t="str">
        <f>VLOOKUP(A16,HOP!A:L,12,0)</f>
        <v>71.00</v>
      </c>
      <c r="F16" s="4" t="str">
        <f>VLOOKUP(A16,HOP!A:C,3,0)</f>
        <v>2536582</v>
      </c>
      <c r="G16" s="4">
        <f t="shared" si="0"/>
        <v>0</v>
      </c>
      <c r="H16" s="4" t="str">
        <f t="shared" si="1"/>
        <v>，2536582</v>
      </c>
      <c r="I16" s="4" t="str">
        <f>VLOOKUP(A16,HOP!A:U,21,0)</f>
        <v>直连</v>
      </c>
    </row>
    <row r="17" s="4" customFormat="1" spans="1:9">
      <c r="A17" s="5">
        <v>17890370041</v>
      </c>
      <c r="B17" s="6">
        <v>44685</v>
      </c>
      <c r="C17" s="6">
        <v>44686</v>
      </c>
      <c r="D17" s="4">
        <v>72</v>
      </c>
      <c r="E17" s="4" t="str">
        <f>VLOOKUP(A17,HOP!A:L,12,0)</f>
        <v>72.00</v>
      </c>
      <c r="F17" s="4" t="str">
        <f>VLOOKUP(A17,HOP!A:C,3,0)</f>
        <v>2536640</v>
      </c>
      <c r="G17" s="4">
        <f t="shared" si="0"/>
        <v>0</v>
      </c>
      <c r="H17" s="4" t="str">
        <f t="shared" si="1"/>
        <v>，2536640</v>
      </c>
      <c r="I17" s="4" t="str">
        <f>VLOOKUP(A17,HOP!A:U,21,0)</f>
        <v>直连</v>
      </c>
    </row>
    <row r="18" s="4" customFormat="1" spans="1:9">
      <c r="A18" s="5">
        <v>17890637943</v>
      </c>
      <c r="B18" s="6">
        <v>44685</v>
      </c>
      <c r="C18" s="6">
        <v>44686</v>
      </c>
      <c r="D18" s="4">
        <v>143</v>
      </c>
      <c r="E18" s="4" t="str">
        <f>VLOOKUP(A18,HOP!A:L,12,0)</f>
        <v>143.00</v>
      </c>
      <c r="F18" s="4" t="str">
        <f>VLOOKUP(A18,HOP!A:C,3,0)</f>
        <v>2536812</v>
      </c>
      <c r="G18" s="4">
        <f t="shared" si="0"/>
        <v>0</v>
      </c>
      <c r="H18" s="4" t="str">
        <f t="shared" si="1"/>
        <v>，2536812</v>
      </c>
      <c r="I18" s="4" t="str">
        <f>VLOOKUP(A18,HOP!A:U,21,0)</f>
        <v>直连</v>
      </c>
    </row>
    <row r="19" s="4" customFormat="1" spans="1:9">
      <c r="A19" s="5">
        <v>17890928722</v>
      </c>
      <c r="B19" s="6">
        <v>44685</v>
      </c>
      <c r="C19" s="6">
        <v>44686</v>
      </c>
      <c r="D19" s="4">
        <v>155</v>
      </c>
      <c r="E19" s="4" t="str">
        <f>VLOOKUP(A19,HOP!A:L,12,0)</f>
        <v>155.00</v>
      </c>
      <c r="F19" s="4" t="str">
        <f>VLOOKUP(A19,HOP!A:C,3,0)</f>
        <v>2537044</v>
      </c>
      <c r="G19" s="4">
        <f t="shared" si="0"/>
        <v>0</v>
      </c>
      <c r="H19" s="4" t="str">
        <f t="shared" si="1"/>
        <v>，2537044</v>
      </c>
      <c r="I19" s="4" t="str">
        <f>VLOOKUP(A19,HOP!A:U,21,0)</f>
        <v>直连</v>
      </c>
    </row>
    <row r="20" s="4" customFormat="1" spans="1:9">
      <c r="A20" s="5">
        <v>17890959829</v>
      </c>
      <c r="B20" s="6">
        <v>44685</v>
      </c>
      <c r="C20" s="6">
        <v>44686</v>
      </c>
      <c r="D20" s="4">
        <v>143</v>
      </c>
      <c r="E20" s="4" t="str">
        <f>VLOOKUP(A20,HOP!A:L,12,0)</f>
        <v>143.00</v>
      </c>
      <c r="F20" s="4" t="str">
        <f>VLOOKUP(A20,HOP!A:C,3,0)</f>
        <v>2537064</v>
      </c>
      <c r="G20" s="4">
        <f t="shared" si="0"/>
        <v>0</v>
      </c>
      <c r="H20" s="4" t="str">
        <f t="shared" si="1"/>
        <v>，2537064</v>
      </c>
      <c r="I20" s="4" t="str">
        <f>VLOOKUP(A20,HOP!A:U,21,0)</f>
        <v>直连</v>
      </c>
    </row>
    <row r="21" s="4" customFormat="1" hidden="1" spans="1:9">
      <c r="A21" s="5">
        <v>17891014146</v>
      </c>
      <c r="B21" s="6">
        <v>44685</v>
      </c>
      <c r="C21" s="6">
        <v>44686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17891297653</v>
      </c>
      <c r="B22" s="6">
        <v>44685</v>
      </c>
      <c r="C22" s="6">
        <v>44686</v>
      </c>
      <c r="D22" s="4">
        <v>260</v>
      </c>
      <c r="E22" s="4" t="str">
        <f>VLOOKUP(A22,HOP!A:L,12,0)</f>
        <v>260.00</v>
      </c>
      <c r="F22" s="4" t="str">
        <f>VLOOKUP(A22,HOP!A:C,3,0)</f>
        <v>2537261</v>
      </c>
      <c r="G22" s="4">
        <f t="shared" si="0"/>
        <v>0</v>
      </c>
      <c r="H22" s="4" t="str">
        <f t="shared" si="1"/>
        <v>，2537261</v>
      </c>
      <c r="I22" s="4" t="str">
        <f>VLOOKUP(A22,HOP!A:U,21,0)</f>
        <v>直连</v>
      </c>
    </row>
    <row r="23" s="4" customFormat="1" spans="1:9">
      <c r="A23" s="5">
        <v>17891340086</v>
      </c>
      <c r="B23" s="6">
        <v>44685</v>
      </c>
      <c r="C23" s="6">
        <v>44686</v>
      </c>
      <c r="D23" s="4">
        <v>113</v>
      </c>
      <c r="E23" s="4" t="str">
        <f>VLOOKUP(A23,HOP!A:L,12,0)</f>
        <v>113.00</v>
      </c>
      <c r="F23" s="4" t="str">
        <f>VLOOKUP(A23,HOP!A:C,3,0)</f>
        <v>2537282</v>
      </c>
      <c r="G23" s="4">
        <f t="shared" si="0"/>
        <v>0</v>
      </c>
      <c r="H23" s="4" t="str">
        <f t="shared" si="1"/>
        <v>，2537282</v>
      </c>
      <c r="I23" s="4" t="str">
        <f>VLOOKUP(A23,HOP!A:U,21,0)</f>
        <v>直连</v>
      </c>
    </row>
    <row r="24" s="4" customFormat="1" spans="1:9">
      <c r="A24" s="5">
        <v>17891342308</v>
      </c>
      <c r="B24" s="6">
        <v>44685</v>
      </c>
      <c r="C24" s="6">
        <v>44686</v>
      </c>
      <c r="D24" s="4">
        <v>93</v>
      </c>
      <c r="E24" s="4" t="str">
        <f>VLOOKUP(A24,HOP!A:L,12,0)</f>
        <v>93.00</v>
      </c>
      <c r="F24" s="4" t="str">
        <f>VLOOKUP(A24,HOP!A:C,3,0)</f>
        <v>2537285</v>
      </c>
      <c r="G24" s="4">
        <f t="shared" si="0"/>
        <v>0</v>
      </c>
      <c r="H24" s="4" t="str">
        <f t="shared" si="1"/>
        <v>，2537285</v>
      </c>
      <c r="I24" s="4" t="str">
        <f>VLOOKUP(A24,HOP!A:U,21,0)</f>
        <v>直连</v>
      </c>
    </row>
    <row r="25" s="4" customFormat="1" spans="1:9">
      <c r="A25" s="5">
        <v>17891535815</v>
      </c>
      <c r="B25" s="6">
        <v>44685</v>
      </c>
      <c r="C25" s="6">
        <v>44686</v>
      </c>
      <c r="D25" s="4">
        <v>314</v>
      </c>
      <c r="E25" s="4" t="str">
        <f>VLOOKUP(A25,HOP!A:L,12,0)</f>
        <v>314.00</v>
      </c>
      <c r="F25" s="4" t="str">
        <f>VLOOKUP(A25,HOP!A:C,3,0)</f>
        <v>2537360</v>
      </c>
      <c r="G25" s="4">
        <f t="shared" si="0"/>
        <v>0</v>
      </c>
      <c r="H25" s="4" t="str">
        <f t="shared" si="1"/>
        <v>，2537360</v>
      </c>
      <c r="I25" s="4" t="str">
        <f>VLOOKUP(A25,HOP!A:U,21,0)</f>
        <v>直连</v>
      </c>
    </row>
    <row r="26" s="4" customFormat="1" spans="1:9">
      <c r="A26" s="5">
        <v>17891704974</v>
      </c>
      <c r="B26" s="6">
        <v>44685</v>
      </c>
      <c r="C26" s="6">
        <v>44686</v>
      </c>
      <c r="D26" s="4">
        <v>99</v>
      </c>
      <c r="E26" s="4" t="str">
        <f>VLOOKUP(A26,HOP!A:L,12,0)</f>
        <v>99.00</v>
      </c>
      <c r="F26" s="4" t="str">
        <f>VLOOKUP(A26,HOP!A:C,3,0)</f>
        <v>2537425</v>
      </c>
      <c r="G26" s="4">
        <f t="shared" si="0"/>
        <v>0</v>
      </c>
      <c r="H26" s="4" t="str">
        <f t="shared" si="1"/>
        <v>，2537425</v>
      </c>
      <c r="I26" s="4" t="str">
        <f>VLOOKUP(A26,HOP!A:U,21,0)</f>
        <v>直连</v>
      </c>
    </row>
    <row r="28" spans="4:4">
      <c r="D28" s="4">
        <f>SUM(D2:D27)</f>
        <v>4465</v>
      </c>
    </row>
    <row r="29" spans="4:4">
      <c r="D29" s="4" t="s">
        <v>131</v>
      </c>
    </row>
    <row r="32" spans="1:1">
      <c r="A32" s="4" t="s">
        <v>132</v>
      </c>
    </row>
    <row r="33" spans="1:1">
      <c r="A33" s="4" t="s">
        <v>133</v>
      </c>
    </row>
  </sheetData>
  <autoFilter ref="A1:XFD29">
    <filterColumn colId="3">
      <filters blank="1">
        <filter val="91"/>
        <filter val="93"/>
        <filter val="113"/>
        <filter val="353"/>
        <filter val="314"/>
        <filter val="155"/>
        <filter val="196"/>
        <filter val="117"/>
        <filter val="99"/>
        <filter val="4465 CNY"/>
        <filter val="260"/>
        <filter val="161"/>
        <filter val="262"/>
        <filter val="4465"/>
        <filter val="830"/>
        <filter val="71"/>
        <filter val="72"/>
        <filter val="233"/>
        <filter val="139"/>
        <filter val="102"/>
        <filter val="302"/>
        <filter val="14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</row>
    <row r="2" s="1" customFormat="1" spans="1:21">
      <c r="A2" s="3">
        <v>17891704974</v>
      </c>
      <c r="B2" s="1" t="s">
        <v>152</v>
      </c>
      <c r="C2" s="1" t="s">
        <v>153</v>
      </c>
      <c r="D2" s="1" t="s">
        <v>154</v>
      </c>
      <c r="E2" s="1" t="s">
        <v>129</v>
      </c>
      <c r="F2" s="1" t="s">
        <v>152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  <c r="U2" s="1" t="s">
        <v>166</v>
      </c>
    </row>
    <row r="3" s="1" customFormat="1" spans="1:21">
      <c r="A3" s="3">
        <v>17891535815</v>
      </c>
      <c r="B3" s="1" t="s">
        <v>152</v>
      </c>
      <c r="C3" s="1" t="s">
        <v>167</v>
      </c>
      <c r="D3" s="1" t="s">
        <v>168</v>
      </c>
      <c r="E3" s="1" t="s">
        <v>127</v>
      </c>
      <c r="F3" s="1" t="s">
        <v>152</v>
      </c>
      <c r="G3" s="1" t="s">
        <v>155</v>
      </c>
      <c r="H3" s="1" t="s">
        <v>156</v>
      </c>
      <c r="I3" s="1" t="s">
        <v>169</v>
      </c>
      <c r="J3" s="1" t="s">
        <v>158</v>
      </c>
      <c r="K3" s="1" t="s">
        <v>169</v>
      </c>
      <c r="L3" s="1" t="s">
        <v>169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170</v>
      </c>
      <c r="S3" s="1" t="s">
        <v>164</v>
      </c>
      <c r="T3" s="1" t="s">
        <v>165</v>
      </c>
      <c r="U3" s="1" t="s">
        <v>166</v>
      </c>
    </row>
    <row r="4" s="1" customFormat="1" spans="1:21">
      <c r="A4" s="3">
        <v>17891342308</v>
      </c>
      <c r="B4" s="1" t="s">
        <v>152</v>
      </c>
      <c r="C4" s="1" t="s">
        <v>171</v>
      </c>
      <c r="D4" s="1" t="s">
        <v>172</v>
      </c>
      <c r="E4" s="1" t="s">
        <v>123</v>
      </c>
      <c r="F4" s="1" t="s">
        <v>152</v>
      </c>
      <c r="G4" s="1" t="s">
        <v>155</v>
      </c>
      <c r="H4" s="1" t="s">
        <v>156</v>
      </c>
      <c r="I4" s="1" t="s">
        <v>173</v>
      </c>
      <c r="J4" s="1" t="s">
        <v>158</v>
      </c>
      <c r="K4" s="1" t="s">
        <v>173</v>
      </c>
      <c r="L4" s="1" t="s">
        <v>173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162</v>
      </c>
      <c r="R4" s="1" t="s">
        <v>174</v>
      </c>
      <c r="S4" s="1" t="s">
        <v>164</v>
      </c>
      <c r="T4" s="1" t="s">
        <v>165</v>
      </c>
      <c r="U4" s="1" t="s">
        <v>166</v>
      </c>
    </row>
    <row r="5" s="1" customFormat="1" spans="1:21">
      <c r="A5" s="3">
        <v>17891340086</v>
      </c>
      <c r="B5" s="1" t="s">
        <v>152</v>
      </c>
      <c r="C5" s="1" t="s">
        <v>175</v>
      </c>
      <c r="D5" s="1" t="s">
        <v>176</v>
      </c>
      <c r="E5" s="1" t="s">
        <v>118</v>
      </c>
      <c r="F5" s="1" t="s">
        <v>152</v>
      </c>
      <c r="G5" s="1" t="s">
        <v>155</v>
      </c>
      <c r="H5" s="1" t="s">
        <v>156</v>
      </c>
      <c r="I5" s="1" t="s">
        <v>177</v>
      </c>
      <c r="J5" s="1" t="s">
        <v>158</v>
      </c>
      <c r="K5" s="1" t="s">
        <v>177</v>
      </c>
      <c r="L5" s="1" t="s">
        <v>177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162</v>
      </c>
      <c r="R5" s="1" t="s">
        <v>178</v>
      </c>
      <c r="S5" s="1" t="s">
        <v>164</v>
      </c>
      <c r="T5" s="1" t="s">
        <v>165</v>
      </c>
      <c r="U5" s="1" t="s">
        <v>166</v>
      </c>
    </row>
    <row r="6" s="1" customFormat="1" spans="1:21">
      <c r="A6" s="3">
        <v>17891297653</v>
      </c>
      <c r="B6" s="1" t="s">
        <v>152</v>
      </c>
      <c r="C6" s="1" t="s">
        <v>179</v>
      </c>
      <c r="D6" s="1" t="s">
        <v>180</v>
      </c>
      <c r="E6" s="1" t="s">
        <v>113</v>
      </c>
      <c r="F6" s="1" t="s">
        <v>152</v>
      </c>
      <c r="G6" s="1" t="s">
        <v>155</v>
      </c>
      <c r="H6" s="1" t="s">
        <v>156</v>
      </c>
      <c r="I6" s="1" t="s">
        <v>181</v>
      </c>
      <c r="J6" s="1" t="s">
        <v>158</v>
      </c>
      <c r="K6" s="1" t="s">
        <v>181</v>
      </c>
      <c r="L6" s="1" t="s">
        <v>181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182</v>
      </c>
      <c r="S6" s="1" t="s">
        <v>164</v>
      </c>
      <c r="T6" s="1" t="s">
        <v>165</v>
      </c>
      <c r="U6" s="1" t="s">
        <v>166</v>
      </c>
    </row>
    <row r="7" s="1" customFormat="1" spans="1:21">
      <c r="A7" s="3">
        <v>17890959829</v>
      </c>
      <c r="B7" s="1" t="s">
        <v>152</v>
      </c>
      <c r="C7" s="1" t="s">
        <v>183</v>
      </c>
      <c r="D7" s="1" t="s">
        <v>184</v>
      </c>
      <c r="E7" s="1" t="s">
        <v>185</v>
      </c>
      <c r="F7" s="1" t="s">
        <v>152</v>
      </c>
      <c r="G7" s="1" t="s">
        <v>155</v>
      </c>
      <c r="H7" s="1" t="s">
        <v>156</v>
      </c>
      <c r="I7" s="1" t="s">
        <v>186</v>
      </c>
      <c r="J7" s="1" t="s">
        <v>158</v>
      </c>
      <c r="K7" s="1" t="s">
        <v>186</v>
      </c>
      <c r="L7" s="1" t="s">
        <v>186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162</v>
      </c>
      <c r="R7" s="1" t="s">
        <v>187</v>
      </c>
      <c r="S7" s="1" t="s">
        <v>164</v>
      </c>
      <c r="T7" s="1" t="s">
        <v>165</v>
      </c>
      <c r="U7" s="1" t="s">
        <v>166</v>
      </c>
    </row>
    <row r="8" s="1" customFormat="1" spans="1:21">
      <c r="A8" s="3">
        <v>17890928722</v>
      </c>
      <c r="B8" s="1" t="s">
        <v>152</v>
      </c>
      <c r="C8" s="1" t="s">
        <v>188</v>
      </c>
      <c r="D8" s="1" t="s">
        <v>189</v>
      </c>
      <c r="E8" s="1" t="s">
        <v>103</v>
      </c>
      <c r="F8" s="1" t="s">
        <v>152</v>
      </c>
      <c r="G8" s="1" t="s">
        <v>155</v>
      </c>
      <c r="H8" s="1" t="s">
        <v>156</v>
      </c>
      <c r="I8" s="1" t="s">
        <v>190</v>
      </c>
      <c r="J8" s="1" t="s">
        <v>158</v>
      </c>
      <c r="K8" s="1" t="s">
        <v>190</v>
      </c>
      <c r="L8" s="1" t="s">
        <v>190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162</v>
      </c>
      <c r="R8" s="1" t="s">
        <v>191</v>
      </c>
      <c r="S8" s="1" t="s">
        <v>164</v>
      </c>
      <c r="T8" s="1" t="s">
        <v>165</v>
      </c>
      <c r="U8" s="1" t="s">
        <v>166</v>
      </c>
    </row>
    <row r="9" s="1" customFormat="1" spans="1:21">
      <c r="A9" s="3">
        <v>17890637943</v>
      </c>
      <c r="B9" s="1" t="s">
        <v>152</v>
      </c>
      <c r="C9" s="1" t="s">
        <v>192</v>
      </c>
      <c r="D9" s="1" t="s">
        <v>184</v>
      </c>
      <c r="E9" s="1" t="s">
        <v>193</v>
      </c>
      <c r="F9" s="1" t="s">
        <v>152</v>
      </c>
      <c r="G9" s="1" t="s">
        <v>155</v>
      </c>
      <c r="H9" s="1" t="s">
        <v>156</v>
      </c>
      <c r="I9" s="1" t="s">
        <v>186</v>
      </c>
      <c r="J9" s="1" t="s">
        <v>158</v>
      </c>
      <c r="K9" s="1" t="s">
        <v>186</v>
      </c>
      <c r="L9" s="1" t="s">
        <v>186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162</v>
      </c>
      <c r="R9" s="1" t="s">
        <v>194</v>
      </c>
      <c r="S9" s="1" t="s">
        <v>164</v>
      </c>
      <c r="T9" s="1" t="s">
        <v>165</v>
      </c>
      <c r="U9" s="1" t="s">
        <v>166</v>
      </c>
    </row>
    <row r="10" s="1" customFormat="1" spans="1:21">
      <c r="A10" s="3">
        <v>17890370041</v>
      </c>
      <c r="B10" s="1" t="s">
        <v>152</v>
      </c>
      <c r="C10" s="1" t="s">
        <v>195</v>
      </c>
      <c r="D10" s="1" t="s">
        <v>196</v>
      </c>
      <c r="E10" s="1" t="s">
        <v>95</v>
      </c>
      <c r="F10" s="1" t="s">
        <v>152</v>
      </c>
      <c r="G10" s="1" t="s">
        <v>155</v>
      </c>
      <c r="H10" s="1" t="s">
        <v>156</v>
      </c>
      <c r="I10" s="1" t="s">
        <v>197</v>
      </c>
      <c r="J10" s="1" t="s">
        <v>158</v>
      </c>
      <c r="K10" s="1" t="s">
        <v>197</v>
      </c>
      <c r="L10" s="1" t="s">
        <v>197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162</v>
      </c>
      <c r="R10" s="1" t="s">
        <v>198</v>
      </c>
      <c r="S10" s="1" t="s">
        <v>164</v>
      </c>
      <c r="T10" s="1" t="s">
        <v>165</v>
      </c>
      <c r="U10" s="1" t="s">
        <v>166</v>
      </c>
    </row>
    <row r="11" s="1" customFormat="1" spans="1:21">
      <c r="A11" s="3">
        <v>17890302395</v>
      </c>
      <c r="B11" s="1" t="s">
        <v>152</v>
      </c>
      <c r="C11" s="1" t="s">
        <v>199</v>
      </c>
      <c r="D11" s="1" t="s">
        <v>200</v>
      </c>
      <c r="E11" s="1" t="s">
        <v>91</v>
      </c>
      <c r="F11" s="1" t="s">
        <v>152</v>
      </c>
      <c r="G11" s="1" t="s">
        <v>155</v>
      </c>
      <c r="H11" s="1" t="s">
        <v>156</v>
      </c>
      <c r="I11" s="1" t="s">
        <v>201</v>
      </c>
      <c r="J11" s="1" t="s">
        <v>158</v>
      </c>
      <c r="K11" s="1" t="s">
        <v>201</v>
      </c>
      <c r="L11" s="1" t="s">
        <v>201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162</v>
      </c>
      <c r="R11" s="1" t="s">
        <v>202</v>
      </c>
      <c r="S11" s="1" t="s">
        <v>164</v>
      </c>
      <c r="T11" s="1" t="s">
        <v>165</v>
      </c>
      <c r="U11" s="1" t="s">
        <v>166</v>
      </c>
    </row>
    <row r="12" s="1" customFormat="1" spans="1:21">
      <c r="A12" s="3">
        <v>17890283211</v>
      </c>
      <c r="B12" s="1" t="s">
        <v>152</v>
      </c>
      <c r="C12" s="1" t="s">
        <v>203</v>
      </c>
      <c r="D12" s="1" t="s">
        <v>204</v>
      </c>
      <c r="E12" s="1" t="s">
        <v>87</v>
      </c>
      <c r="F12" s="1" t="s">
        <v>152</v>
      </c>
      <c r="G12" s="1" t="s">
        <v>155</v>
      </c>
      <c r="H12" s="1" t="s">
        <v>156</v>
      </c>
      <c r="I12" s="1" t="s">
        <v>205</v>
      </c>
      <c r="J12" s="1" t="s">
        <v>158</v>
      </c>
      <c r="K12" s="1" t="s">
        <v>205</v>
      </c>
      <c r="L12" s="1" t="s">
        <v>205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162</v>
      </c>
      <c r="R12" s="1" t="s">
        <v>206</v>
      </c>
      <c r="S12" s="1" t="s">
        <v>164</v>
      </c>
      <c r="T12" s="1" t="s">
        <v>165</v>
      </c>
      <c r="U12" s="1" t="s">
        <v>166</v>
      </c>
    </row>
    <row r="13" s="1" customFormat="1" spans="1:21">
      <c r="A13" s="3">
        <v>17890197204</v>
      </c>
      <c r="B13" s="1" t="s">
        <v>152</v>
      </c>
      <c r="C13" s="1" t="s">
        <v>207</v>
      </c>
      <c r="D13" s="1" t="s">
        <v>204</v>
      </c>
      <c r="E13" s="1" t="s">
        <v>85</v>
      </c>
      <c r="F13" s="1" t="s">
        <v>152</v>
      </c>
      <c r="G13" s="1" t="s">
        <v>155</v>
      </c>
      <c r="H13" s="1" t="s">
        <v>156</v>
      </c>
      <c r="I13" s="1" t="s">
        <v>205</v>
      </c>
      <c r="J13" s="1" t="s">
        <v>158</v>
      </c>
      <c r="K13" s="1" t="s">
        <v>205</v>
      </c>
      <c r="L13" s="1" t="s">
        <v>205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162</v>
      </c>
      <c r="R13" s="1" t="s">
        <v>208</v>
      </c>
      <c r="S13" s="1" t="s">
        <v>164</v>
      </c>
      <c r="T13" s="1" t="s">
        <v>165</v>
      </c>
      <c r="U13" s="1" t="s">
        <v>166</v>
      </c>
    </row>
    <row r="14" s="1" customFormat="1" spans="1:21">
      <c r="A14" s="3">
        <v>17890074341</v>
      </c>
      <c r="B14" s="1" t="s">
        <v>152</v>
      </c>
      <c r="C14" s="1" t="s">
        <v>209</v>
      </c>
      <c r="D14" s="1" t="s">
        <v>154</v>
      </c>
      <c r="E14" s="1" t="s">
        <v>81</v>
      </c>
      <c r="F14" s="1" t="s">
        <v>152</v>
      </c>
      <c r="G14" s="1" t="s">
        <v>155</v>
      </c>
      <c r="H14" s="1" t="s">
        <v>156</v>
      </c>
      <c r="I14" s="1" t="s">
        <v>157</v>
      </c>
      <c r="J14" s="1" t="s">
        <v>158</v>
      </c>
      <c r="K14" s="1" t="s">
        <v>157</v>
      </c>
      <c r="L14" s="1" t="s">
        <v>157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162</v>
      </c>
      <c r="R14" s="1" t="s">
        <v>210</v>
      </c>
      <c r="S14" s="1" t="s">
        <v>164</v>
      </c>
      <c r="T14" s="1" t="s">
        <v>165</v>
      </c>
      <c r="U14" s="1" t="s">
        <v>166</v>
      </c>
    </row>
    <row r="15" s="1" customFormat="1" spans="1:21">
      <c r="A15" s="3">
        <v>17889921095</v>
      </c>
      <c r="B15" s="1" t="s">
        <v>152</v>
      </c>
      <c r="C15" s="1" t="s">
        <v>211</v>
      </c>
      <c r="D15" s="1" t="s">
        <v>212</v>
      </c>
      <c r="E15" s="1" t="s">
        <v>77</v>
      </c>
      <c r="F15" s="1" t="s">
        <v>152</v>
      </c>
      <c r="G15" s="1" t="s">
        <v>155</v>
      </c>
      <c r="H15" s="1" t="s">
        <v>156</v>
      </c>
      <c r="I15" s="1" t="s">
        <v>213</v>
      </c>
      <c r="J15" s="1" t="s">
        <v>158</v>
      </c>
      <c r="K15" s="1" t="s">
        <v>213</v>
      </c>
      <c r="L15" s="1" t="s">
        <v>213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162</v>
      </c>
      <c r="R15" s="1" t="s">
        <v>214</v>
      </c>
      <c r="S15" s="1" t="s">
        <v>164</v>
      </c>
      <c r="T15" s="1" t="s">
        <v>165</v>
      </c>
      <c r="U15" s="1" t="s">
        <v>166</v>
      </c>
    </row>
    <row r="16" s="1" customFormat="1" spans="1:21">
      <c r="A16" s="3">
        <v>17889578516</v>
      </c>
      <c r="B16" s="1" t="s">
        <v>152</v>
      </c>
      <c r="C16" s="1" t="s">
        <v>215</v>
      </c>
      <c r="D16" s="1" t="s">
        <v>216</v>
      </c>
      <c r="E16" s="1" t="s">
        <v>73</v>
      </c>
      <c r="F16" s="1" t="s">
        <v>152</v>
      </c>
      <c r="G16" s="1" t="s">
        <v>155</v>
      </c>
      <c r="H16" s="1" t="s">
        <v>156</v>
      </c>
      <c r="I16" s="1" t="s">
        <v>217</v>
      </c>
      <c r="J16" s="1" t="s">
        <v>158</v>
      </c>
      <c r="K16" s="1" t="s">
        <v>217</v>
      </c>
      <c r="L16" s="1" t="s">
        <v>217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162</v>
      </c>
      <c r="R16" s="1" t="s">
        <v>218</v>
      </c>
      <c r="S16" s="1" t="s">
        <v>164</v>
      </c>
      <c r="T16" s="1" t="s">
        <v>165</v>
      </c>
      <c r="U16" s="1" t="s">
        <v>166</v>
      </c>
    </row>
    <row r="17" s="1" customFormat="1" spans="1:21">
      <c r="A17" s="3">
        <v>17889574742</v>
      </c>
      <c r="B17" s="1" t="s">
        <v>152</v>
      </c>
      <c r="C17" s="1" t="s">
        <v>219</v>
      </c>
      <c r="D17" s="1" t="s">
        <v>220</v>
      </c>
      <c r="E17" s="1" t="s">
        <v>69</v>
      </c>
      <c r="F17" s="1" t="s">
        <v>152</v>
      </c>
      <c r="G17" s="1" t="s">
        <v>155</v>
      </c>
      <c r="H17" s="1" t="s">
        <v>156</v>
      </c>
      <c r="I17" s="1" t="s">
        <v>221</v>
      </c>
      <c r="J17" s="1" t="s">
        <v>158</v>
      </c>
      <c r="K17" s="1" t="s">
        <v>221</v>
      </c>
      <c r="L17" s="1" t="s">
        <v>221</v>
      </c>
      <c r="M17" s="1" t="s">
        <v>159</v>
      </c>
      <c r="N17" s="1" t="s">
        <v>159</v>
      </c>
      <c r="O17" s="1" t="s">
        <v>160</v>
      </c>
      <c r="P17" s="1" t="s">
        <v>161</v>
      </c>
      <c r="Q17" s="1" t="s">
        <v>162</v>
      </c>
      <c r="R17" s="1" t="s">
        <v>222</v>
      </c>
      <c r="S17" s="1" t="s">
        <v>164</v>
      </c>
      <c r="T17" s="1" t="s">
        <v>165</v>
      </c>
      <c r="U17" s="1" t="s">
        <v>166</v>
      </c>
    </row>
    <row r="18" s="1" customFormat="1" spans="1:21">
      <c r="A18" s="3">
        <v>17889548005</v>
      </c>
      <c r="B18" s="1" t="s">
        <v>152</v>
      </c>
      <c r="C18" s="1" t="s">
        <v>223</v>
      </c>
      <c r="D18" s="1" t="s">
        <v>224</v>
      </c>
      <c r="E18" s="1" t="s">
        <v>65</v>
      </c>
      <c r="F18" s="1" t="s">
        <v>152</v>
      </c>
      <c r="G18" s="1" t="s">
        <v>155</v>
      </c>
      <c r="H18" s="1" t="s">
        <v>156</v>
      </c>
      <c r="I18" s="1" t="s">
        <v>225</v>
      </c>
      <c r="J18" s="1" t="s">
        <v>158</v>
      </c>
      <c r="K18" s="1" t="s">
        <v>225</v>
      </c>
      <c r="L18" s="1" t="s">
        <v>225</v>
      </c>
      <c r="M18" s="1" t="s">
        <v>159</v>
      </c>
      <c r="N18" s="1" t="s">
        <v>159</v>
      </c>
      <c r="O18" s="1" t="s">
        <v>160</v>
      </c>
      <c r="P18" s="1" t="s">
        <v>161</v>
      </c>
      <c r="Q18" s="1" t="s">
        <v>162</v>
      </c>
      <c r="R18" s="1" t="s">
        <v>226</v>
      </c>
      <c r="S18" s="1" t="s">
        <v>164</v>
      </c>
      <c r="T18" s="1" t="s">
        <v>165</v>
      </c>
      <c r="U18" s="1" t="s">
        <v>166</v>
      </c>
    </row>
    <row r="19" s="1" customFormat="1" spans="1:21">
      <c r="A19" s="3">
        <v>17889544399</v>
      </c>
      <c r="B19" s="1" t="s">
        <v>152</v>
      </c>
      <c r="C19" s="1" t="s">
        <v>227</v>
      </c>
      <c r="D19" s="1" t="s">
        <v>228</v>
      </c>
      <c r="E19" s="1" t="s">
        <v>229</v>
      </c>
      <c r="F19" s="1" t="s">
        <v>152</v>
      </c>
      <c r="G19" s="1" t="s">
        <v>155</v>
      </c>
      <c r="H19" s="1" t="s">
        <v>156</v>
      </c>
      <c r="I19" s="1" t="s">
        <v>230</v>
      </c>
      <c r="J19" s="1" t="s">
        <v>158</v>
      </c>
      <c r="K19" s="1" t="s">
        <v>230</v>
      </c>
      <c r="L19" s="1" t="s">
        <v>230</v>
      </c>
      <c r="M19" s="1" t="s">
        <v>159</v>
      </c>
      <c r="N19" s="1" t="s">
        <v>159</v>
      </c>
      <c r="O19" s="1" t="s">
        <v>160</v>
      </c>
      <c r="P19" s="1" t="s">
        <v>161</v>
      </c>
      <c r="Q19" s="1" t="s">
        <v>162</v>
      </c>
      <c r="R19" s="1" t="s">
        <v>231</v>
      </c>
      <c r="S19" s="1" t="s">
        <v>164</v>
      </c>
      <c r="T19" s="1" t="s">
        <v>165</v>
      </c>
      <c r="U19" s="1" t="s">
        <v>166</v>
      </c>
    </row>
    <row r="20" s="1" customFormat="1" spans="1:21">
      <c r="A20" s="3">
        <v>17886123607</v>
      </c>
      <c r="B20" s="1" t="s">
        <v>232</v>
      </c>
      <c r="C20" s="1" t="s">
        <v>233</v>
      </c>
      <c r="D20" s="1" t="s">
        <v>234</v>
      </c>
      <c r="E20" s="1" t="s">
        <v>235</v>
      </c>
      <c r="F20" s="1" t="s">
        <v>232</v>
      </c>
      <c r="G20" s="1" t="s">
        <v>155</v>
      </c>
      <c r="H20" s="1" t="s">
        <v>156</v>
      </c>
      <c r="I20" s="1" t="s">
        <v>236</v>
      </c>
      <c r="J20" s="1" t="s">
        <v>158</v>
      </c>
      <c r="K20" s="1" t="s">
        <v>236</v>
      </c>
      <c r="L20" s="1" t="s">
        <v>236</v>
      </c>
      <c r="M20" s="1" t="s">
        <v>159</v>
      </c>
      <c r="N20" s="1" t="s">
        <v>159</v>
      </c>
      <c r="O20" s="1" t="s">
        <v>160</v>
      </c>
      <c r="P20" s="1" t="s">
        <v>161</v>
      </c>
      <c r="Q20" s="1" t="s">
        <v>162</v>
      </c>
      <c r="R20" s="1" t="s">
        <v>237</v>
      </c>
      <c r="S20" s="1" t="s">
        <v>164</v>
      </c>
      <c r="T20" s="1" t="s">
        <v>165</v>
      </c>
      <c r="U20" s="1" t="s">
        <v>166</v>
      </c>
    </row>
    <row r="21" s="1" customFormat="1" spans="1:21">
      <c r="A21" s="3">
        <v>17885528050</v>
      </c>
      <c r="B21" s="1" t="s">
        <v>232</v>
      </c>
      <c r="C21" s="1" t="s">
        <v>238</v>
      </c>
      <c r="D21" s="1" t="s">
        <v>239</v>
      </c>
      <c r="E21" s="1" t="s">
        <v>240</v>
      </c>
      <c r="F21" s="1" t="s">
        <v>152</v>
      </c>
      <c r="G21" s="1" t="s">
        <v>155</v>
      </c>
      <c r="H21" s="1" t="s">
        <v>156</v>
      </c>
      <c r="I21" s="1" t="s">
        <v>241</v>
      </c>
      <c r="J21" s="1" t="s">
        <v>158</v>
      </c>
      <c r="K21" s="1" t="s">
        <v>241</v>
      </c>
      <c r="L21" s="1" t="s">
        <v>241</v>
      </c>
      <c r="M21" s="1" t="s">
        <v>159</v>
      </c>
      <c r="N21" s="1" t="s">
        <v>159</v>
      </c>
      <c r="O21" s="1" t="s">
        <v>160</v>
      </c>
      <c r="P21" s="1" t="s">
        <v>161</v>
      </c>
      <c r="Q21" s="1" t="s">
        <v>162</v>
      </c>
      <c r="R21" s="1" t="s">
        <v>242</v>
      </c>
      <c r="S21" s="1" t="s">
        <v>164</v>
      </c>
      <c r="T21" s="1" t="s">
        <v>165</v>
      </c>
      <c r="U21" s="1" t="s">
        <v>166</v>
      </c>
    </row>
    <row r="22" s="1" customFormat="1" spans="1:21">
      <c r="A22" s="3">
        <v>17871890072</v>
      </c>
      <c r="B22" s="1" t="s">
        <v>243</v>
      </c>
      <c r="C22" s="1" t="s">
        <v>244</v>
      </c>
      <c r="D22" s="1" t="s">
        <v>245</v>
      </c>
      <c r="E22" s="1" t="s">
        <v>246</v>
      </c>
      <c r="F22" s="1" t="s">
        <v>152</v>
      </c>
      <c r="G22" s="1" t="s">
        <v>155</v>
      </c>
      <c r="H22" s="1" t="s">
        <v>156</v>
      </c>
      <c r="I22" s="1" t="s">
        <v>247</v>
      </c>
      <c r="J22" s="1" t="s">
        <v>158</v>
      </c>
      <c r="K22" s="1" t="s">
        <v>247</v>
      </c>
      <c r="L22" s="1" t="s">
        <v>247</v>
      </c>
      <c r="M22" s="1" t="s">
        <v>159</v>
      </c>
      <c r="N22" s="1" t="s">
        <v>159</v>
      </c>
      <c r="O22" s="1" t="s">
        <v>160</v>
      </c>
      <c r="P22" s="1" t="s">
        <v>161</v>
      </c>
      <c r="Q22" s="1" t="s">
        <v>162</v>
      </c>
      <c r="R22" s="1" t="s">
        <v>248</v>
      </c>
      <c r="S22" s="1" t="s">
        <v>164</v>
      </c>
      <c r="T22" s="1" t="s">
        <v>165</v>
      </c>
      <c r="U22" s="1" t="s">
        <v>166</v>
      </c>
    </row>
    <row r="23" s="1" customFormat="1" spans="1:21">
      <c r="A23" s="3">
        <v>17864014522</v>
      </c>
      <c r="B23" s="1" t="s">
        <v>249</v>
      </c>
      <c r="C23" s="1" t="s">
        <v>250</v>
      </c>
      <c r="D23" s="1" t="s">
        <v>251</v>
      </c>
      <c r="E23" s="1" t="s">
        <v>252</v>
      </c>
      <c r="F23" s="1" t="s">
        <v>152</v>
      </c>
      <c r="G23" s="1" t="s">
        <v>155</v>
      </c>
      <c r="H23" s="1" t="s">
        <v>156</v>
      </c>
      <c r="I23" s="1" t="s">
        <v>253</v>
      </c>
      <c r="J23" s="1" t="s">
        <v>158</v>
      </c>
      <c r="K23" s="1" t="s">
        <v>253</v>
      </c>
      <c r="L23" s="1" t="s">
        <v>253</v>
      </c>
      <c r="M23" s="1" t="s">
        <v>159</v>
      </c>
      <c r="N23" s="1" t="s">
        <v>159</v>
      </c>
      <c r="O23" s="1" t="s">
        <v>160</v>
      </c>
      <c r="P23" s="1" t="s">
        <v>161</v>
      </c>
      <c r="Q23" s="1" t="s">
        <v>162</v>
      </c>
      <c r="R23" s="1" t="s">
        <v>254</v>
      </c>
      <c r="S23" s="1" t="s">
        <v>164</v>
      </c>
      <c r="T23" s="1" t="s">
        <v>165</v>
      </c>
      <c r="U23" s="1" t="s">
        <v>166</v>
      </c>
    </row>
    <row r="24" s="1" customFormat="1" spans="1:21">
      <c r="A24" s="3">
        <v>17848898590</v>
      </c>
      <c r="B24" s="1" t="s">
        <v>255</v>
      </c>
      <c r="C24" s="1" t="s">
        <v>256</v>
      </c>
      <c r="D24" s="1" t="s">
        <v>257</v>
      </c>
      <c r="E24" s="1" t="s">
        <v>31</v>
      </c>
      <c r="F24" s="1" t="s">
        <v>152</v>
      </c>
      <c r="G24" s="1" t="s">
        <v>155</v>
      </c>
      <c r="H24" s="1" t="s">
        <v>156</v>
      </c>
      <c r="I24" s="1" t="s">
        <v>258</v>
      </c>
      <c r="J24" s="1" t="s">
        <v>158</v>
      </c>
      <c r="K24" s="1" t="s">
        <v>258</v>
      </c>
      <c r="L24" s="1" t="s">
        <v>258</v>
      </c>
      <c r="M24" s="1" t="s">
        <v>159</v>
      </c>
      <c r="N24" s="1" t="s">
        <v>159</v>
      </c>
      <c r="O24" s="1" t="s">
        <v>160</v>
      </c>
      <c r="P24" s="1" t="s">
        <v>161</v>
      </c>
      <c r="Q24" s="1" t="s">
        <v>162</v>
      </c>
      <c r="R24" s="1" t="s">
        <v>259</v>
      </c>
      <c r="S24" s="1" t="s">
        <v>164</v>
      </c>
      <c r="T24" s="1" t="s">
        <v>165</v>
      </c>
      <c r="U24" s="1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2022-05-20T01:24:11Z</dcterms:created>
  <dcterms:modified xsi:type="dcterms:W3CDTF">2022-05-20T01:28:36Z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EDE955C3AEE6450C82F9135A137CB14A</vt:lpwstr>
  </property>
  <property fmtid="{D5CDD505-2E9C-101B-9397-08002B2CF9AE}" pid="3" name="KSOProductBuildVer">
    <vt:lpwstr>2052-11.1.0.11744</vt:lpwstr>
  </property>
</Properties>
</file>