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<sst xmlns="http://schemas.openxmlformats.org/spreadsheetml/2006/main" count="694" uniqueCount="280">
  <si>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</si>
  <si>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</si>
  <si>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</si>
  <si>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</si>
  <si>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</si>
  <si>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</si>
  <si>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</si>
  <si>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</si>
  <si>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</si>
  <si>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</si>
  <si>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</si>
  <si>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</si>
  <si>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</si>
  <si>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</si>
  <si>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</si>
  <si>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</si>
  <si>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</si>
  <si>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</si>
  <si>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</si>
  <si>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</si>
  <si>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</si>
  <si>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</si>
  <si>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</si>
  <si>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</si>
  <si>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</si>
  <si>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17772402071	</t>
  </si>
  <si>
    <t>Ctrip</t>
  </si>
  <si>
    <t>正常</t>
  </si>
  <si>
    <t>[罗马]罗马大饭店(A.Roma Lifestyle Hotel)(55861939)</t>
  </si>
  <si>
    <t>豪华大床房&lt;2人入住&gt;&lt;不退款&gt;&lt;早餐&gt;</t>
  </si>
  <si>
    <t>HKD</t>
  </si>
  <si>
    <t>Vestin/Svetlana</t>
  </si>
  <si>
    <t>CA13030220520HKD</t>
  </si>
  <si>
    <t>未提现</t>
  </si>
  <si>
    <t>携程开票</t>
  </si>
  <si>
    <t xml:space="preserve">	</t>
  </si>
  <si>
    <t xml:space="preserve">393757	</t>
  </si>
  <si>
    <t xml:space="preserve">17798816536	</t>
  </si>
  <si>
    <t>[null](89934241)</t>
  </si>
  <si>
    <t>取消</t>
  </si>
  <si>
    <t xml:space="preserve">17888930793	</t>
  </si>
  <si>
    <t>[慕尼黑]阿德瓦住宿 - 金恩酒店(AdvaStay by King's)(55380633)</t>
  </si>
  <si>
    <t>标准双人房&lt;不退款&gt;&lt;2人入住&gt;</t>
  </si>
  <si>
    <t>Zhang/Zihan,Peng/Jiayi</t>
  </si>
  <si>
    <t xml:space="preserve">EXP-1935839739	</t>
  </si>
  <si>
    <t xml:space="preserve">17915382981	</t>
  </si>
  <si>
    <t>[兰贝斯区]伦敦市政厅万豪酒店(London Marriott Hotel County Hall)(68026734)</t>
  </si>
  <si>
    <t>豪华客房, 1 张特大床房&lt;2人入住&gt;&lt;不退款&gt;</t>
  </si>
  <si>
    <t>KIM/TAE HYEON</t>
  </si>
  <si>
    <t xml:space="preserve">71579001	</t>
  </si>
  <si>
    <t xml:space="preserve">17915563899	</t>
  </si>
  <si>
    <t>[萨克拉门托]萨克拉门托速8酒店(Super 8 by Wyndham Sacramento)(70790374)</t>
  </si>
  <si>
    <t>客房（1张特大床）&lt;不退款&gt;&lt;2人入住&gt;</t>
  </si>
  <si>
    <t>Pettlon/John</t>
  </si>
  <si>
    <t xml:space="preserve">2546286	</t>
  </si>
  <si>
    <t xml:space="preserve">17918895103	</t>
  </si>
  <si>
    <t>[济州市]济州岛亚金晶酒店(I-Jin Hotel Jeju Island)(55694468)</t>
  </si>
  <si>
    <t>标准双床房&lt;不退款&gt;&lt;2人入住&gt;</t>
  </si>
  <si>
    <t>SEO/BEOMSUK</t>
  </si>
  <si>
    <t xml:space="preserve">2546611	</t>
  </si>
  <si>
    <t xml:space="preserve">Acknowledged	</t>
  </si>
  <si>
    <t xml:space="preserve">17923854845	</t>
  </si>
  <si>
    <t>[普吉岛]普吉岛双金沙水疗度假村 (SHA Extra Plus)(Lets Phuket Twin Sands Resort &amp; Spa (SHA Extra Plus))(90361063)</t>
  </si>
  <si>
    <t>海景一室房（带私人泳池）&lt;2人入住&gt;&lt;不退款&gt;</t>
  </si>
  <si>
    <t>Chanmontree/Siriluck</t>
  </si>
  <si>
    <t xml:space="preserve">EXP-1940807964	</t>
  </si>
  <si>
    <t xml:space="preserve">17925693108	</t>
  </si>
  <si>
    <t>[巴塞罗那]巴塞罗那巴莫斯酒店(Hotel Balmes Barcelona)(55414427)</t>
  </si>
  <si>
    <t>行政双人房&lt;不退款&gt;&lt;2人入住&gt;</t>
  </si>
  <si>
    <t>MIGUEL ANGEL/Garcia</t>
  </si>
  <si>
    <t xml:space="preserve">HBL0644404	</t>
  </si>
  <si>
    <t xml:space="preserve">17930780544	</t>
  </si>
  <si>
    <t>[罗斯蒙特]贝斯特韦斯特奥黑尔酒店(Best Western at O'Hare)(60493984)</t>
  </si>
  <si>
    <t>2张双人床房&lt;2人入住&gt;&lt;不退款&gt;&lt;早餐&gt;</t>
  </si>
  <si>
    <t>XIANG/JING HUA</t>
  </si>
  <si>
    <t xml:space="preserve">651370043	</t>
  </si>
  <si>
    <t xml:space="preserve">17931663059	</t>
  </si>
  <si>
    <t>[埃尔塞贡多]拉克斯坎布里亚酒店(Cambria Hotel LAX)(55270623)</t>
  </si>
  <si>
    <t>特大床房&lt;2人入住&gt;&lt;不退款&gt;</t>
  </si>
  <si>
    <t>Singh/Vishal</t>
  </si>
  <si>
    <t xml:space="preserve">83118526	</t>
  </si>
  <si>
    <t xml:space="preserve">17931778949	</t>
  </si>
  <si>
    <t>[巴黎]巴黎卡地亚拉丁酒店(Hotel Quartier Latin Paris)(55841672)</t>
  </si>
  <si>
    <t>标准客房&lt;2人入住&gt;&lt;不退款&gt;&lt;早餐&gt;</t>
  </si>
  <si>
    <t>Schwoerer/Charles Francis</t>
  </si>
  <si>
    <t xml:space="preserve">17935186957	</t>
  </si>
  <si>
    <t>[塔拉哈西]拉卡萨酒店及套房(La Casa Inn and Suites)(90364401)</t>
  </si>
  <si>
    <t>经济双人床房&lt;2人入住&gt;&lt;不退款&gt;</t>
  </si>
  <si>
    <t>HUNTER/AYOTOULLAH</t>
  </si>
  <si>
    <t xml:space="preserve">123803	</t>
  </si>
  <si>
    <t xml:space="preserve">17935769390	</t>
  </si>
  <si>
    <t>[华沙]普拉维斯卡酒店(Hotel Pulawska Residence)(55254469)</t>
  </si>
  <si>
    <t>双人床房&lt;2人入住&gt;&lt;不退款&gt;&lt;早餐&gt;</t>
  </si>
  <si>
    <t>Podolczak/Aneta</t>
  </si>
  <si>
    <t xml:space="preserve">18402077	</t>
  </si>
  <si>
    <t xml:space="preserve">17936790999	</t>
  </si>
  <si>
    <t>[新加坡]新加坡麦克弗森宜必思尚品酒店 (SG Clean)(Ibis Styles Singapore on Macpherson (SG Clean))(55439412)</t>
  </si>
  <si>
    <t>标准双床房&lt;2人入住&gt;&lt;不退款&gt;&lt;早餐&gt;</t>
  </si>
  <si>
    <t>WANG/YUE</t>
  </si>
  <si>
    <t xml:space="preserve">2551951	</t>
  </si>
  <si>
    <t xml:space="preserve">17937326055	</t>
  </si>
  <si>
    <t>[胡志明市]西贡中心铂尔曼酒店(Pullman Saigon Centre)(55270481)</t>
  </si>
  <si>
    <t>高级双床房&lt;不退款&gt;&lt;2人入住&gt;</t>
  </si>
  <si>
    <t>Huang/Xiuhua,Tang/Nianfeng</t>
  </si>
  <si>
    <t xml:space="preserve">17940317922	</t>
  </si>
  <si>
    <t>[布鲁塞尔]布鲁塞尔歌剧酒店(Safestay Brussels)(55801021)</t>
  </si>
  <si>
    <t>双床房&lt;不退款&gt;&lt;2人入住&gt;</t>
  </si>
  <si>
    <t>Kitajew/Mikhail</t>
  </si>
  <si>
    <t xml:space="preserve">632601942750007	</t>
  </si>
  <si>
    <t xml:space="preserve">17940678431	</t>
  </si>
  <si>
    <t>[Bancarkembar]阿斯顿帝国普禾加多(ASTON Imperium Purwokerto)(55573074)</t>
  </si>
  <si>
    <t>豪华间&lt;不退款&gt;&lt;2人入住&gt;</t>
  </si>
  <si>
    <t>Satria Utama/Muhammad</t>
  </si>
  <si>
    <t xml:space="preserve">17941422266	</t>
  </si>
  <si>
    <t>[East Perth]珀斯辉盛阁国际公寓(Fraser Suites Perth)(55320603)</t>
  </si>
  <si>
    <t>单卧室行政房&lt;2人入住&gt;&lt;不退款&gt;</t>
  </si>
  <si>
    <t>PAN/YINGYING,WEN/WEILIN</t>
  </si>
  <si>
    <t xml:space="preserve">57380SD073443	</t>
  </si>
  <si>
    <t xml:space="preserve">17941713483	</t>
  </si>
  <si>
    <t>[纽顿]纽顿波士顿福朋喜来登酒店(Four Points by Sheraton Boston Newton)(55720352)</t>
  </si>
  <si>
    <t>特大床房&lt;2人入住&gt;&lt;不退款&gt;&lt;早餐&gt;</t>
  </si>
  <si>
    <t>Khoulani Idrissi/Sara</t>
  </si>
  <si>
    <t xml:space="preserve">86087005	</t>
  </si>
  <si>
    <t xml:space="preserve">17944215583	</t>
  </si>
  <si>
    <t>[塞维利亚]塞万提斯酒店(Hotel Cervantes)(90354244)</t>
  </si>
  <si>
    <t>标准房&lt;2人入住&gt;&lt;不退款&gt;</t>
  </si>
  <si>
    <t>Vuddamalay/Yivainden</t>
  </si>
  <si>
    <t>，</t>
  </si>
  <si>
    <t>24429 HKD</t>
  </si>
  <si>
    <t xml:space="preserve">A220520095836481 </t>
  </si>
  <si>
    <t>总计：24429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</si>
  <si>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</si>
  <si>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</si>
  <si>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</si>
  <si>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</si>
  <si>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</si>
  <si>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</si>
  <si>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</si>
  <si>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</si>
  <si>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</si>
  <si>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</si>
  <si>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</si>
  <si>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</si>
  <si>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</si>
  <si>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</si>
  <si>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</si>
  <si>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</si>
  <si>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</si>
  <si>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</si>
  <si>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</si>
  <si>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2553410</t>
  </si>
  <si>
    <t>塞万提斯酒店</t>
  </si>
  <si>
    <t>Vuddamalay Yivainden</t>
  </si>
  <si>
    <t>2022-05-17</t>
  </si>
  <si>
    <t>退房日周结</t>
  </si>
  <si>
    <t>524.23</t>
  </si>
  <si>
    <t>605.00</t>
  </si>
  <si>
    <t>0</t>
  </si>
  <si>
    <t>0.00</t>
  </si>
  <si>
    <t>携程汇智国际直连</t>
  </si>
  <si>
    <t>925</t>
  </si>
  <si>
    <t>2022-05-16 20:05:56</t>
  </si>
  <si>
    <t>否</t>
  </si>
  <si>
    <t>汇智国际旅游发展有限公司</t>
  </si>
  <si>
    <t>直连</t>
  </si>
  <si>
    <t>2553191</t>
  </si>
  <si>
    <t>纽顿波士顿皇冠假日酒店</t>
  </si>
  <si>
    <t>Khoulani Idrissi Sara</t>
  </si>
  <si>
    <t>1046.73</t>
  </si>
  <si>
    <t>1208.00</t>
  </si>
  <si>
    <t>2022-05-16 15:29:46</t>
  </si>
  <si>
    <t>2553072</t>
  </si>
  <si>
    <t>珀斯辉盛阁国际公寓</t>
  </si>
  <si>
    <t>PAN YINGYING,WEN WEILIN</t>
  </si>
  <si>
    <t>1065.80</t>
  </si>
  <si>
    <t>1230.00</t>
  </si>
  <si>
    <t>2022-05-16 13:08:19</t>
  </si>
  <si>
    <t>2552914</t>
  </si>
  <si>
    <t>普禾加多阿斯顿会议中心酒店</t>
  </si>
  <si>
    <t>Satria Utama Muhammad</t>
  </si>
  <si>
    <t>276.41</t>
  </si>
  <si>
    <t>319.00</t>
  </si>
  <si>
    <t>2022-05-16 10:05:20</t>
  </si>
  <si>
    <t>2552765</t>
  </si>
  <si>
    <t>布鲁塞尔安全住宿酒店</t>
  </si>
  <si>
    <t>Kitajew Mikhail</t>
  </si>
  <si>
    <t>408.99</t>
  </si>
  <si>
    <t>472.00</t>
  </si>
  <si>
    <t>2022-05-16 05:22:36</t>
  </si>
  <si>
    <t>2022-05-15</t>
  </si>
  <si>
    <t>2552205</t>
  </si>
  <si>
    <t>西贡中心铂尔曼酒店</t>
  </si>
  <si>
    <t>Huang Xiuhua,Tang Nianfeng</t>
  </si>
  <si>
    <t>1159.38</t>
  </si>
  <si>
    <t>1338.00</t>
  </si>
  <si>
    <t>2022-05-15 15:22:07</t>
  </si>
  <si>
    <t>2551951</t>
  </si>
  <si>
    <t>新加坡宜必思样式麦克弗森酒店</t>
  </si>
  <si>
    <t>WANG YUE</t>
  </si>
  <si>
    <t>1280.69</t>
  </si>
  <si>
    <t>1478.00</t>
  </si>
  <si>
    <t>2022-05-15 12:09:18</t>
  </si>
  <si>
    <t>2022-05-14</t>
  </si>
  <si>
    <t>2551542</t>
  </si>
  <si>
    <t>普拉维斯卡酒店</t>
  </si>
  <si>
    <t>Podolczak Aneta</t>
  </si>
  <si>
    <t>470.51</t>
  </si>
  <si>
    <t>543.00</t>
  </si>
  <si>
    <t>2022-05-14 23:08:39</t>
  </si>
  <si>
    <t>2551361</t>
  </si>
  <si>
    <t>拉卡萨套房旅馆</t>
  </si>
  <si>
    <t>HUNTER AYOTOULLAH</t>
  </si>
  <si>
    <t>280.75</t>
  </si>
  <si>
    <t>324.00</t>
  </si>
  <si>
    <t>2022-05-14 20:19:46</t>
  </si>
  <si>
    <t>2550275</t>
  </si>
  <si>
    <t>巴黎卡地亚拉丁酒店</t>
  </si>
  <si>
    <t>Schwoerer Charles Francis</t>
  </si>
  <si>
    <t>2992.02</t>
  </si>
  <si>
    <t>3453.00</t>
  </si>
  <si>
    <t>2022-05-14 03:19:37</t>
  </si>
  <si>
    <t>2550217</t>
  </si>
  <si>
    <t>拉克斯坎布里亚套房酒店</t>
  </si>
  <si>
    <t>Singh Vishal</t>
  </si>
  <si>
    <t>1680.43</t>
  </si>
  <si>
    <t>1940.00</t>
  </si>
  <si>
    <t>2022-05-14 01:40:20</t>
  </si>
  <si>
    <t>2022-05-13</t>
  </si>
  <si>
    <t>2549865</t>
  </si>
  <si>
    <t>贝斯特韦斯特奥黑尔酒店</t>
  </si>
  <si>
    <t>XIANG JING HUA</t>
  </si>
  <si>
    <t>639.26</t>
  </si>
  <si>
    <t>738.00</t>
  </si>
  <si>
    <t>2022-05-13 20:07:57</t>
  </si>
  <si>
    <t>2022-05-12</t>
  </si>
  <si>
    <t>2547814</t>
  </si>
  <si>
    <t>普吉岛双金沙水疗度假村</t>
  </si>
  <si>
    <t>Chanmontree Siriluck</t>
  </si>
  <si>
    <t>343.20</t>
  </si>
  <si>
    <t>400.00</t>
  </si>
  <si>
    <t>2022-05-12 13:12:04</t>
  </si>
  <si>
    <t>2022-05-11</t>
  </si>
  <si>
    <t>2546611</t>
  </si>
  <si>
    <t>济州岛亚金晶酒店</t>
  </si>
  <si>
    <t>SEO BEOMSUK</t>
  </si>
  <si>
    <t>316.33</t>
  </si>
  <si>
    <t>368.00</t>
  </si>
  <si>
    <t>2022-05-11 12:48:42</t>
  </si>
  <si>
    <t>2022-05-10</t>
  </si>
  <si>
    <t>2546286</t>
  </si>
  <si>
    <t>萨克拉门托速8酒店</t>
  </si>
  <si>
    <t>Pettlon John</t>
  </si>
  <si>
    <t>426.06</t>
  </si>
  <si>
    <t>496.00</t>
  </si>
  <si>
    <t>2022-05-10 23:42:58</t>
  </si>
  <si>
    <t>2546093</t>
  </si>
  <si>
    <t>伦敦市政厅万豪酒店</t>
  </si>
  <si>
    <t>KIM TAE HYEON</t>
  </si>
  <si>
    <t>3846.60</t>
  </si>
  <si>
    <t>4478.00</t>
  </si>
  <si>
    <t>2022-05-10 21:28:40</t>
  </si>
  <si>
    <t>2022-05-03</t>
  </si>
  <si>
    <t>2535841</t>
  </si>
  <si>
    <t>阿德瓦住宿 - 金恩酒店</t>
  </si>
  <si>
    <t>Zhang Zihan,Peng Jiayi</t>
  </si>
  <si>
    <t>647.12</t>
  </si>
  <si>
    <t>767.00</t>
  </si>
  <si>
    <t>2022-05-03 22:14:24</t>
  </si>
  <si>
    <t>2022-04-14</t>
  </si>
  <si>
    <t>2509911</t>
  </si>
  <si>
    <t>卡尔玛圣所酒店</t>
  </si>
  <si>
    <t>Arthey Charlotte</t>
  </si>
  <si>
    <t>--</t>
  </si>
  <si>
    <t>2022-04-07</t>
  </si>
  <si>
    <t>2501511</t>
  </si>
  <si>
    <t>罗马大饭店</t>
  </si>
  <si>
    <t>Vestin Svetlana</t>
  </si>
  <si>
    <t>3472.28</t>
  </si>
  <si>
    <t>4272.00</t>
  </si>
  <si>
    <t>2022-04-07 15:10:13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</si>
</sst>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0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44698</v>
      </c>
      <c r="H2" s="4">
        <v>1</v>
      </c>
      <c r="I2" s="4">
        <v>4</v>
      </c>
      <c r="J2" s="4">
        <v>4</v>
      </c>
      <c r="K2" s="4" t="s">
        <v>30</v>
      </c>
      <c r="L2" s="4">
        <v>4272</v>
      </c>
      <c r="M2" s="4">
        <v>4272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44658</v>
      </c>
      <c r="S2" s="6">
        <v>44701</v>
      </c>
      <c r="T2" s="4" t="s">
        <v>34</v>
      </c>
      <c r="U2" s="4">
        <v>4272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44697</v>
      </c>
      <c r="G3" s="6">
        <v>44698</v>
      </c>
      <c r="H3" s="4">
        <v>0</v>
      </c>
      <c r="I3" s="4">
        <v>1</v>
      </c>
      <c r="J3" s="4">
        <v>0</v>
      </c>
      <c r="K3" s="4" t="s">
        <v>30</v>
      </c>
      <c r="L3" s="4">
        <v>1626</v>
      </c>
      <c r="M3" s="4">
        <v>1626</v>
      </c>
      <c r="N3" s="4"/>
      <c r="O3" s="4" t="s">
        <v>32</v>
      </c>
      <c r="P3" s="4" t="s">
        <v>33</v>
      </c>
      <c r="Q3" s="4">
        <v>0</v>
      </c>
      <c r="R3" s="7">
        <v>44665</v>
      </c>
      <c r="S3" s="6">
        <v>44701</v>
      </c>
      <c r="T3" s="4" t="s">
        <v>34</v>
      </c>
      <c r="U3" s="4">
        <v>1626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39</v>
      </c>
      <c r="D4" s="4" t="s">
        <v>38</v>
      </c>
      <c r="E4" s="4"/>
      <c r="F4" s="6">
        <v>44697</v>
      </c>
      <c r="G4" s="6">
        <v>44698</v>
      </c>
      <c r="H4" s="4">
        <v>0</v>
      </c>
      <c r="I4" s="4">
        <v>1</v>
      </c>
      <c r="J4" s="4">
        <v>0</v>
      </c>
      <c r="K4" s="4" t="s">
        <v>30</v>
      </c>
      <c r="L4" s="4">
        <v>-1626</v>
      </c>
      <c r="M4" s="4">
        <v>-1626</v>
      </c>
      <c r="N4" s="4"/>
      <c r="O4" s="4" t="s">
        <v>32</v>
      </c>
      <c r="P4" s="4" t="s">
        <v>33</v>
      </c>
      <c r="Q4" s="4">
        <v>0</v>
      </c>
      <c r="R4" s="7">
        <v>44665</v>
      </c>
      <c r="S4" s="6">
        <v>44701</v>
      </c>
      <c r="T4" s="4" t="s">
        <v>34</v>
      </c>
      <c r="U4" s="4">
        <v>-1626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44697</v>
      </c>
      <c r="G5" s="6">
        <v>44698</v>
      </c>
      <c r="H5" s="4">
        <v>1</v>
      </c>
      <c r="I5" s="4">
        <v>1</v>
      </c>
      <c r="J5" s="4">
        <v>1</v>
      </c>
      <c r="K5" s="4" t="s">
        <v>30</v>
      </c>
      <c r="L5" s="4">
        <v>767</v>
      </c>
      <c r="M5" s="4">
        <v>767</v>
      </c>
      <c r="N5" s="4" t="s">
        <v>43</v>
      </c>
      <c r="O5" s="4" t="s">
        <v>32</v>
      </c>
      <c r="P5" s="4" t="s">
        <v>33</v>
      </c>
      <c r="Q5" s="4">
        <v>0</v>
      </c>
      <c r="R5" s="7">
        <v>44684</v>
      </c>
      <c r="S5" s="6">
        <v>44701</v>
      </c>
      <c r="T5" s="4" t="s">
        <v>34</v>
      </c>
      <c r="U5" s="4">
        <v>767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44697</v>
      </c>
      <c r="G6" s="6">
        <v>44698</v>
      </c>
      <c r="H6" s="4">
        <v>1</v>
      </c>
      <c r="I6" s="4">
        <v>1</v>
      </c>
      <c r="J6" s="4">
        <v>1</v>
      </c>
      <c r="K6" s="4" t="s">
        <v>30</v>
      </c>
      <c r="L6" s="4">
        <v>4478</v>
      </c>
      <c r="M6" s="4">
        <v>4478</v>
      </c>
      <c r="N6" s="4" t="s">
        <v>48</v>
      </c>
      <c r="O6" s="4" t="s">
        <v>32</v>
      </c>
      <c r="P6" s="4" t="s">
        <v>33</v>
      </c>
      <c r="Q6" s="4">
        <v>0</v>
      </c>
      <c r="R6" s="7">
        <v>44691</v>
      </c>
      <c r="S6" s="6">
        <v>44701</v>
      </c>
      <c r="T6" s="4" t="s">
        <v>34</v>
      </c>
      <c r="U6" s="4">
        <v>4478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44697</v>
      </c>
      <c r="G7" s="6">
        <v>44698</v>
      </c>
      <c r="H7" s="4">
        <v>1</v>
      </c>
      <c r="I7" s="4">
        <v>1</v>
      </c>
      <c r="J7" s="4">
        <v>1</v>
      </c>
      <c r="K7" s="4" t="s">
        <v>30</v>
      </c>
      <c r="L7" s="4">
        <v>496</v>
      </c>
      <c r="M7" s="4">
        <v>496</v>
      </c>
      <c r="N7" s="4" t="s">
        <v>53</v>
      </c>
      <c r="O7" s="4" t="s">
        <v>32</v>
      </c>
      <c r="P7" s="4" t="s">
        <v>33</v>
      </c>
      <c r="Q7" s="4">
        <v>0</v>
      </c>
      <c r="R7" s="7">
        <v>44691</v>
      </c>
      <c r="S7" s="6">
        <v>44701</v>
      </c>
      <c r="T7" s="4" t="s">
        <v>34</v>
      </c>
      <c r="U7" s="4">
        <v>496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44697</v>
      </c>
      <c r="G8" s="6">
        <v>44698</v>
      </c>
      <c r="H8" s="4">
        <v>1</v>
      </c>
      <c r="I8" s="4">
        <v>1</v>
      </c>
      <c r="J8" s="4">
        <v>1</v>
      </c>
      <c r="K8" s="4" t="s">
        <v>30</v>
      </c>
      <c r="L8" s="4">
        <v>368</v>
      </c>
      <c r="M8" s="4">
        <v>368</v>
      </c>
      <c r="N8" s="4" t="s">
        <v>58</v>
      </c>
      <c r="O8" s="4" t="s">
        <v>32</v>
      </c>
      <c r="P8" s="4" t="s">
        <v>33</v>
      </c>
      <c r="Q8" s="4">
        <v>0</v>
      </c>
      <c r="R8" s="7">
        <v>44692</v>
      </c>
      <c r="S8" s="6">
        <v>44701</v>
      </c>
      <c r="T8" s="4" t="s">
        <v>34</v>
      </c>
      <c r="U8" s="4">
        <v>368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44697</v>
      </c>
      <c r="G9" s="6">
        <v>44698</v>
      </c>
      <c r="H9" s="4">
        <v>1</v>
      </c>
      <c r="I9" s="4">
        <v>1</v>
      </c>
      <c r="J9" s="4">
        <v>1</v>
      </c>
      <c r="K9" s="4" t="s">
        <v>30</v>
      </c>
      <c r="L9" s="4">
        <v>400</v>
      </c>
      <c r="M9" s="4">
        <v>400</v>
      </c>
      <c r="N9" s="4" t="s">
        <v>64</v>
      </c>
      <c r="O9" s="4" t="s">
        <v>32</v>
      </c>
      <c r="P9" s="4" t="s">
        <v>33</v>
      </c>
      <c r="Q9" s="4">
        <v>0</v>
      </c>
      <c r="R9" s="7">
        <v>44693</v>
      </c>
      <c r="S9" s="6">
        <v>44701</v>
      </c>
      <c r="T9" s="4" t="s">
        <v>34</v>
      </c>
      <c r="U9" s="4">
        <v>400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44697</v>
      </c>
      <c r="G10" s="6">
        <v>44698</v>
      </c>
      <c r="H10" s="4">
        <v>1</v>
      </c>
      <c r="I10" s="4">
        <v>1</v>
      </c>
      <c r="J10" s="4">
        <v>1</v>
      </c>
      <c r="K10" s="4" t="s">
        <v>30</v>
      </c>
      <c r="L10" s="4">
        <v>989</v>
      </c>
      <c r="M10" s="4">
        <v>989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44693</v>
      </c>
      <c r="S10" s="6">
        <v>44701</v>
      </c>
      <c r="T10" s="4" t="s">
        <v>34</v>
      </c>
      <c r="U10" s="4">
        <v>989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66</v>
      </c>
      <c r="B11" s="4" t="s">
        <v>26</v>
      </c>
      <c r="C11" s="4" t="s">
        <v>39</v>
      </c>
      <c r="D11" s="4" t="s">
        <v>67</v>
      </c>
      <c r="E11" s="4" t="s">
        <v>68</v>
      </c>
      <c r="F11" s="6">
        <v>44697</v>
      </c>
      <c r="G11" s="6">
        <v>44698</v>
      </c>
      <c r="H11" s="4">
        <v>1</v>
      </c>
      <c r="I11" s="4">
        <v>1</v>
      </c>
      <c r="J11" s="4">
        <v>1</v>
      </c>
      <c r="K11" s="4" t="s">
        <v>30</v>
      </c>
      <c r="L11" s="4">
        <v>-989</v>
      </c>
      <c r="M11" s="4">
        <v>-989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44693</v>
      </c>
      <c r="S11" s="6">
        <v>44701</v>
      </c>
      <c r="T11" s="4" t="s">
        <v>34</v>
      </c>
      <c r="U11" s="4">
        <v>-989</v>
      </c>
      <c r="V11" s="4">
        <v>0</v>
      </c>
      <c r="W11" s="4">
        <v>0</v>
      </c>
      <c r="X11" s="4" t="s">
        <v>35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44697</v>
      </c>
      <c r="G12" s="6">
        <v>44698</v>
      </c>
      <c r="H12" s="4">
        <v>1</v>
      </c>
      <c r="I12" s="4">
        <v>1</v>
      </c>
      <c r="J12" s="4">
        <v>1</v>
      </c>
      <c r="K12" s="4" t="s">
        <v>30</v>
      </c>
      <c r="L12" s="4">
        <v>738</v>
      </c>
      <c r="M12" s="4">
        <v>738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44701</v>
      </c>
      <c r="T12" s="4" t="s">
        <v>34</v>
      </c>
      <c r="U12" s="4">
        <v>738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44696</v>
      </c>
      <c r="G13" s="6">
        <v>44698</v>
      </c>
      <c r="H13" s="4">
        <v>1</v>
      </c>
      <c r="I13" s="4">
        <v>2</v>
      </c>
      <c r="J13" s="4">
        <v>2</v>
      </c>
      <c r="K13" s="4" t="s">
        <v>30</v>
      </c>
      <c r="L13" s="4">
        <v>1940</v>
      </c>
      <c r="M13" s="4">
        <v>1940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44695</v>
      </c>
      <c r="S13" s="6">
        <v>44701</v>
      </c>
      <c r="T13" s="4" t="s">
        <v>34</v>
      </c>
      <c r="U13" s="4">
        <v>1940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44695</v>
      </c>
      <c r="G14" s="6">
        <v>44698</v>
      </c>
      <c r="H14" s="4">
        <v>1</v>
      </c>
      <c r="I14" s="4">
        <v>3</v>
      </c>
      <c r="J14" s="4">
        <v>3</v>
      </c>
      <c r="K14" s="4" t="s">
        <v>30</v>
      </c>
      <c r="L14" s="4">
        <v>3453</v>
      </c>
      <c r="M14" s="4">
        <v>3453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44695</v>
      </c>
      <c r="S14" s="6">
        <v>44701</v>
      </c>
      <c r="T14" s="4" t="s">
        <v>34</v>
      </c>
      <c r="U14" s="4">
        <v>3453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44697</v>
      </c>
      <c r="G15" s="6">
        <v>44698</v>
      </c>
      <c r="H15" s="4">
        <v>1</v>
      </c>
      <c r="I15" s="4">
        <v>1</v>
      </c>
      <c r="J15" s="4">
        <v>1</v>
      </c>
      <c r="K15" s="4" t="s">
        <v>30</v>
      </c>
      <c r="L15" s="4">
        <v>324</v>
      </c>
      <c r="M15" s="4">
        <v>324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44695</v>
      </c>
      <c r="S15" s="6">
        <v>44701</v>
      </c>
      <c r="T15" s="4" t="s">
        <v>34</v>
      </c>
      <c r="U15" s="4">
        <v>324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44697</v>
      </c>
      <c r="G16" s="6">
        <v>44698</v>
      </c>
      <c r="H16" s="4">
        <v>1</v>
      </c>
      <c r="I16" s="4">
        <v>1</v>
      </c>
      <c r="J16" s="4">
        <v>1</v>
      </c>
      <c r="K16" s="4" t="s">
        <v>30</v>
      </c>
      <c r="L16" s="4">
        <v>543</v>
      </c>
      <c r="M16" s="4">
        <v>543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44695</v>
      </c>
      <c r="S16" s="6">
        <v>44701</v>
      </c>
      <c r="T16" s="4" t="s">
        <v>34</v>
      </c>
      <c r="U16" s="4">
        <v>543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44696</v>
      </c>
      <c r="G17" s="6">
        <v>44698</v>
      </c>
      <c r="H17" s="4">
        <v>1</v>
      </c>
      <c r="I17" s="4">
        <v>2</v>
      </c>
      <c r="J17" s="4">
        <v>2</v>
      </c>
      <c r="K17" s="4" t="s">
        <v>30</v>
      </c>
      <c r="L17" s="4">
        <v>1478</v>
      </c>
      <c r="M17" s="4">
        <v>1478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44696</v>
      </c>
      <c r="S17" s="6">
        <v>44701</v>
      </c>
      <c r="T17" s="4" t="s">
        <v>34</v>
      </c>
      <c r="U17" s="4">
        <v>1478</v>
      </c>
      <c r="V17" s="4">
        <v>0</v>
      </c>
      <c r="W17" s="4">
        <v>0</v>
      </c>
      <c r="X17" s="4" t="s">
        <v>99</v>
      </c>
      <c r="Y17" s="4" t="s">
        <v>35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44697</v>
      </c>
      <c r="G18" s="6">
        <v>44698</v>
      </c>
      <c r="H18" s="4">
        <v>2</v>
      </c>
      <c r="I18" s="4">
        <v>1</v>
      </c>
      <c r="J18" s="4">
        <v>2</v>
      </c>
      <c r="K18" s="4" t="s">
        <v>30</v>
      </c>
      <c r="L18" s="4">
        <v>1338</v>
      </c>
      <c r="M18" s="4">
        <v>1338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44696</v>
      </c>
      <c r="S18" s="6">
        <v>44701</v>
      </c>
      <c r="T18" s="4" t="s">
        <v>34</v>
      </c>
      <c r="U18" s="4">
        <v>1338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44697</v>
      </c>
      <c r="G19" s="6">
        <v>44698</v>
      </c>
      <c r="H19" s="4">
        <v>1</v>
      </c>
      <c r="I19" s="4">
        <v>1</v>
      </c>
      <c r="J19" s="4">
        <v>1</v>
      </c>
      <c r="K19" s="4" t="s">
        <v>30</v>
      </c>
      <c r="L19" s="4">
        <v>472</v>
      </c>
      <c r="M19" s="4">
        <v>472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44697</v>
      </c>
      <c r="S19" s="6">
        <v>44701</v>
      </c>
      <c r="T19" s="4" t="s">
        <v>34</v>
      </c>
      <c r="U19" s="4">
        <v>472</v>
      </c>
      <c r="V19" s="4">
        <v>0</v>
      </c>
      <c r="W19" s="4">
        <v>0</v>
      </c>
      <c r="X19" s="4" t="s">
        <v>35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44697</v>
      </c>
      <c r="G20" s="6">
        <v>44698</v>
      </c>
      <c r="H20" s="4">
        <v>1</v>
      </c>
      <c r="I20" s="4">
        <v>1</v>
      </c>
      <c r="J20" s="4">
        <v>1</v>
      </c>
      <c r="K20" s="4" t="s">
        <v>30</v>
      </c>
      <c r="L20" s="4">
        <v>319</v>
      </c>
      <c r="M20" s="4">
        <v>319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44697</v>
      </c>
      <c r="S20" s="6">
        <v>44701</v>
      </c>
      <c r="T20" s="4" t="s">
        <v>34</v>
      </c>
      <c r="U20" s="4">
        <v>319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44697</v>
      </c>
      <c r="G21" s="6">
        <v>44698</v>
      </c>
      <c r="H21" s="4">
        <v>1</v>
      </c>
      <c r="I21" s="4">
        <v>1</v>
      </c>
      <c r="J21" s="4">
        <v>1</v>
      </c>
      <c r="K21" s="4" t="s">
        <v>30</v>
      </c>
      <c r="L21" s="4">
        <v>1230</v>
      </c>
      <c r="M21" s="4">
        <v>1230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44697</v>
      </c>
      <c r="S21" s="6">
        <v>44701</v>
      </c>
      <c r="T21" s="4" t="s">
        <v>34</v>
      </c>
      <c r="U21" s="4">
        <v>1230</v>
      </c>
      <c r="V21" s="4">
        <v>0</v>
      </c>
      <c r="W21" s="4">
        <v>0</v>
      </c>
      <c r="X21" s="4" t="s">
        <v>35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44697</v>
      </c>
      <c r="G22" s="6">
        <v>44698</v>
      </c>
      <c r="H22" s="4">
        <v>1</v>
      </c>
      <c r="I22" s="4">
        <v>1</v>
      </c>
      <c r="J22" s="4">
        <v>1</v>
      </c>
      <c r="K22" s="4" t="s">
        <v>30</v>
      </c>
      <c r="L22" s="4">
        <v>1208</v>
      </c>
      <c r="M22" s="4">
        <v>1208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44697</v>
      </c>
      <c r="S22" s="6">
        <v>44701</v>
      </c>
      <c r="T22" s="4" t="s">
        <v>34</v>
      </c>
      <c r="U22" s="4">
        <v>1208</v>
      </c>
      <c r="V22" s="4">
        <v>0</v>
      </c>
      <c r="W22" s="4">
        <v>0</v>
      </c>
      <c r="X22" s="4" t="s">
        <v>35</v>
      </c>
      <c r="Y22" s="4" t="s">
        <v>122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44697</v>
      </c>
      <c r="G23" s="6">
        <v>44698</v>
      </c>
      <c r="H23" s="4">
        <v>1</v>
      </c>
      <c r="I23" s="4">
        <v>1</v>
      </c>
      <c r="J23" s="4">
        <v>1</v>
      </c>
      <c r="K23" s="4" t="s">
        <v>30</v>
      </c>
      <c r="L23" s="4">
        <v>605</v>
      </c>
      <c r="M23" s="4">
        <v>605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44697</v>
      </c>
      <c r="S23" s="6">
        <v>44701</v>
      </c>
      <c r="T23" s="4" t="s">
        <v>34</v>
      </c>
      <c r="U23" s="4">
        <v>605</v>
      </c>
      <c r="V23" s="4">
        <v>0</v>
      </c>
      <c r="W23" s="4">
        <v>0</v>
      </c>
      <c r="X23" s="4" t="s">
        <v>35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17772402071</v>
      </c>
      <c r="B2" s="6">
        <v>44694</v>
      </c>
      <c r="C2" s="6">
        <v>44698</v>
      </c>
      <c r="D2" s="4">
        <v>4272</v>
      </c>
      <c r="E2" s="4" t="str">
        <f>VLOOKUP(A2,HOP!A:L,12,0)</f>
        <v>4272.00</v>
      </c>
      <c r="F2" s="4" t="str">
        <f>VLOOKUP(A2,HOP!A:C,3,0)</f>
        <v>2501511</v>
      </c>
      <c r="G2" s="4">
        <f>D2-E2</f>
        <v>0</v>
      </c>
      <c r="H2" s="4" t="str">
        <f>$H$1&amp;F2</f>
        <v>，2501511</v>
      </c>
      <c r="I2" s="4" t="str">
        <f>VLOOKUP(A2,HOP!A:U,21,0)</f>
        <v>直连</v>
      </c>
    </row>
    <row r="3" s="4" customFormat="1" hidden="1" spans="1:9">
      <c r="A3" s="5">
        <v>17798816536</v>
      </c>
      <c r="B3" s="6">
        <v>44697</v>
      </c>
      <c r="C3" s="6">
        <v>44698</v>
      </c>
      <c r="D3" s="4">
        <v>0</v>
      </c>
      <c r="E3" s="4" t="str">
        <f>VLOOKUP(A3,HOP!A:L,12,0)</f>
        <v>0.00</v>
      </c>
      <c r="F3" s="4" t="str">
        <f>VLOOKUP(A3,HOP!A:C,3,0)</f>
        <v>2509911</v>
      </c>
      <c r="G3" s="4">
        <f t="shared" ref="G3:G21" si="0">D3-E3</f>
        <v>0</v>
      </c>
      <c r="H3" s="4" t="str">
        <f t="shared" ref="H3:H21" si="1">$H$1&amp;F3</f>
        <v>，2509911</v>
      </c>
      <c r="I3" s="4" t="str">
        <f>VLOOKUP(A3,HOP!A:U,21,0)</f>
        <v>直连</v>
      </c>
    </row>
    <row r="4" s="4" customFormat="1" spans="1:9">
      <c r="A4" s="5">
        <v>17888930793</v>
      </c>
      <c r="B4" s="6">
        <v>44697</v>
      </c>
      <c r="C4" s="6">
        <v>44698</v>
      </c>
      <c r="D4" s="4">
        <v>767</v>
      </c>
      <c r="E4" s="4" t="str">
        <f>VLOOKUP(A4,HOP!A:L,12,0)</f>
        <v>767.00</v>
      </c>
      <c r="F4" s="4" t="str">
        <f>VLOOKUP(A4,HOP!A:C,3,0)</f>
        <v>2535841</v>
      </c>
      <c r="G4" s="4">
        <f t="shared" si="0"/>
        <v>0</v>
      </c>
      <c r="H4" s="4" t="str">
        <f t="shared" si="1"/>
        <v>，2535841</v>
      </c>
      <c r="I4" s="4" t="str">
        <f>VLOOKUP(A4,HOP!A:U,21,0)</f>
        <v>直连</v>
      </c>
    </row>
    <row r="5" s="4" customFormat="1" spans="1:9">
      <c r="A5" s="5">
        <v>17915382981</v>
      </c>
      <c r="B5" s="6">
        <v>44697</v>
      </c>
      <c r="C5" s="6">
        <v>44698</v>
      </c>
      <c r="D5" s="4">
        <v>4478</v>
      </c>
      <c r="E5" s="4" t="str">
        <f>VLOOKUP(A5,HOP!A:L,12,0)</f>
        <v>4478.00</v>
      </c>
      <c r="F5" s="4" t="str">
        <f>VLOOKUP(A5,HOP!A:C,3,0)</f>
        <v>2546093</v>
      </c>
      <c r="G5" s="4">
        <f t="shared" si="0"/>
        <v>0</v>
      </c>
      <c r="H5" s="4" t="str">
        <f t="shared" si="1"/>
        <v>，2546093</v>
      </c>
      <c r="I5" s="4" t="str">
        <f>VLOOKUP(A5,HOP!A:U,21,0)</f>
        <v>直连</v>
      </c>
    </row>
    <row r="6" s="4" customFormat="1" spans="1:9">
      <c r="A6" s="5">
        <v>17915563899</v>
      </c>
      <c r="B6" s="6">
        <v>44697</v>
      </c>
      <c r="C6" s="6">
        <v>44698</v>
      </c>
      <c r="D6" s="4">
        <v>496</v>
      </c>
      <c r="E6" s="4" t="str">
        <f>VLOOKUP(A6,HOP!A:L,12,0)</f>
        <v>496.00</v>
      </c>
      <c r="F6" s="4" t="str">
        <f>VLOOKUP(A6,HOP!A:C,3,0)</f>
        <v>2546286</v>
      </c>
      <c r="G6" s="4">
        <f t="shared" si="0"/>
        <v>0</v>
      </c>
      <c r="H6" s="4" t="str">
        <f t="shared" si="1"/>
        <v>，2546286</v>
      </c>
      <c r="I6" s="4" t="str">
        <f>VLOOKUP(A6,HOP!A:U,21,0)</f>
        <v>直连</v>
      </c>
    </row>
    <row r="7" s="4" customFormat="1" spans="1:9">
      <c r="A7" s="5">
        <v>17918895103</v>
      </c>
      <c r="B7" s="6">
        <v>44697</v>
      </c>
      <c r="C7" s="6">
        <v>44698</v>
      </c>
      <c r="D7" s="4">
        <v>368</v>
      </c>
      <c r="E7" s="4" t="str">
        <f>VLOOKUP(A7,HOP!A:L,12,0)</f>
        <v>368.00</v>
      </c>
      <c r="F7" s="4" t="str">
        <f>VLOOKUP(A7,HOP!A:C,3,0)</f>
        <v>2546611</v>
      </c>
      <c r="G7" s="4">
        <f t="shared" si="0"/>
        <v>0</v>
      </c>
      <c r="H7" s="4" t="str">
        <f t="shared" si="1"/>
        <v>，2546611</v>
      </c>
      <c r="I7" s="4" t="str">
        <f>VLOOKUP(A7,HOP!A:U,21,0)</f>
        <v>直连</v>
      </c>
    </row>
    <row r="8" s="4" customFormat="1" spans="1:9">
      <c r="A8" s="5">
        <v>17923854845</v>
      </c>
      <c r="B8" s="6">
        <v>44697</v>
      </c>
      <c r="C8" s="6">
        <v>44698</v>
      </c>
      <c r="D8" s="4">
        <v>400</v>
      </c>
      <c r="E8" s="4" t="str">
        <f>VLOOKUP(A8,HOP!A:L,12,0)</f>
        <v>400.00</v>
      </c>
      <c r="F8" s="4" t="str">
        <f>VLOOKUP(A8,HOP!A:C,3,0)</f>
        <v>2547814</v>
      </c>
      <c r="G8" s="4">
        <f t="shared" si="0"/>
        <v>0</v>
      </c>
      <c r="H8" s="4" t="str">
        <f t="shared" si="1"/>
        <v>，2547814</v>
      </c>
      <c r="I8" s="4" t="str">
        <f>VLOOKUP(A8,HOP!A:U,21,0)</f>
        <v>直连</v>
      </c>
    </row>
    <row r="9" s="4" customFormat="1" hidden="1" spans="1:9">
      <c r="A9" s="5">
        <v>17925693108</v>
      </c>
      <c r="B9" s="6">
        <v>44697</v>
      </c>
      <c r="C9" s="6">
        <v>44698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17930780544</v>
      </c>
      <c r="B10" s="6">
        <v>44697</v>
      </c>
      <c r="C10" s="6">
        <v>44698</v>
      </c>
      <c r="D10" s="4">
        <v>738</v>
      </c>
      <c r="E10" s="4" t="str">
        <f>VLOOKUP(A10,HOP!A:L,12,0)</f>
        <v>738.00</v>
      </c>
      <c r="F10" s="4" t="str">
        <f>VLOOKUP(A10,HOP!A:C,3,0)</f>
        <v>2549865</v>
      </c>
      <c r="G10" s="4">
        <f t="shared" si="0"/>
        <v>0</v>
      </c>
      <c r="H10" s="4" t="str">
        <f t="shared" si="1"/>
        <v>，2549865</v>
      </c>
      <c r="I10" s="4" t="str">
        <f>VLOOKUP(A10,HOP!A:U,21,0)</f>
        <v>直连</v>
      </c>
    </row>
    <row r="11" s="4" customFormat="1" spans="1:9">
      <c r="A11" s="5">
        <v>17931663059</v>
      </c>
      <c r="B11" s="6">
        <v>44696</v>
      </c>
      <c r="C11" s="6">
        <v>44698</v>
      </c>
      <c r="D11" s="4">
        <v>1940</v>
      </c>
      <c r="E11" s="4" t="str">
        <f>VLOOKUP(A11,HOP!A:L,12,0)</f>
        <v>1940.00</v>
      </c>
      <c r="F11" s="4" t="str">
        <f>VLOOKUP(A11,HOP!A:C,3,0)</f>
        <v>2550217</v>
      </c>
      <c r="G11" s="4">
        <f t="shared" si="0"/>
        <v>0</v>
      </c>
      <c r="H11" s="4" t="str">
        <f t="shared" si="1"/>
        <v>，2550217</v>
      </c>
      <c r="I11" s="4" t="str">
        <f>VLOOKUP(A11,HOP!A:U,21,0)</f>
        <v>直连</v>
      </c>
    </row>
    <row r="12" s="4" customFormat="1" spans="1:9">
      <c r="A12" s="5">
        <v>17931778949</v>
      </c>
      <c r="B12" s="6">
        <v>44695</v>
      </c>
      <c r="C12" s="6">
        <v>44698</v>
      </c>
      <c r="D12" s="4">
        <v>3453</v>
      </c>
      <c r="E12" s="4" t="str">
        <f>VLOOKUP(A12,HOP!A:L,12,0)</f>
        <v>3453.00</v>
      </c>
      <c r="F12" s="4" t="str">
        <f>VLOOKUP(A12,HOP!A:C,3,0)</f>
        <v>2550275</v>
      </c>
      <c r="G12" s="4">
        <f t="shared" si="0"/>
        <v>0</v>
      </c>
      <c r="H12" s="4" t="str">
        <f t="shared" si="1"/>
        <v>，2550275</v>
      </c>
      <c r="I12" s="4" t="str">
        <f>VLOOKUP(A12,HOP!A:U,21,0)</f>
        <v>直连</v>
      </c>
    </row>
    <row r="13" s="4" customFormat="1" spans="1:9">
      <c r="A13" s="5">
        <v>17935186957</v>
      </c>
      <c r="B13" s="6">
        <v>44697</v>
      </c>
      <c r="C13" s="6">
        <v>44698</v>
      </c>
      <c r="D13" s="4">
        <v>324</v>
      </c>
      <c r="E13" s="4" t="str">
        <f>VLOOKUP(A13,HOP!A:L,12,0)</f>
        <v>324.00</v>
      </c>
      <c r="F13" s="4" t="str">
        <f>VLOOKUP(A13,HOP!A:C,3,0)</f>
        <v>2551361</v>
      </c>
      <c r="G13" s="4">
        <f t="shared" si="0"/>
        <v>0</v>
      </c>
      <c r="H13" s="4" t="str">
        <f t="shared" si="1"/>
        <v>，2551361</v>
      </c>
      <c r="I13" s="4" t="str">
        <f>VLOOKUP(A13,HOP!A:U,21,0)</f>
        <v>直连</v>
      </c>
    </row>
    <row r="14" s="4" customFormat="1" spans="1:9">
      <c r="A14" s="5">
        <v>17935769390</v>
      </c>
      <c r="B14" s="6">
        <v>44697</v>
      </c>
      <c r="C14" s="6">
        <v>44698</v>
      </c>
      <c r="D14" s="4">
        <v>543</v>
      </c>
      <c r="E14" s="4" t="str">
        <f>VLOOKUP(A14,HOP!A:L,12,0)</f>
        <v>543.00</v>
      </c>
      <c r="F14" s="4" t="str">
        <f>VLOOKUP(A14,HOP!A:C,3,0)</f>
        <v>2551542</v>
      </c>
      <c r="G14" s="4">
        <f t="shared" si="0"/>
        <v>0</v>
      </c>
      <c r="H14" s="4" t="str">
        <f t="shared" si="1"/>
        <v>，2551542</v>
      </c>
      <c r="I14" s="4" t="str">
        <f>VLOOKUP(A14,HOP!A:U,21,0)</f>
        <v>直连</v>
      </c>
    </row>
    <row r="15" s="4" customFormat="1" spans="1:9">
      <c r="A15" s="5">
        <v>17936790999</v>
      </c>
      <c r="B15" s="6">
        <v>44696</v>
      </c>
      <c r="C15" s="6">
        <v>44698</v>
      </c>
      <c r="D15" s="4">
        <v>1478</v>
      </c>
      <c r="E15" s="4" t="str">
        <f>VLOOKUP(A15,HOP!A:L,12,0)</f>
        <v>1478.00</v>
      </c>
      <c r="F15" s="4" t="str">
        <f>VLOOKUP(A15,HOP!A:C,3,0)</f>
        <v>2551951</v>
      </c>
      <c r="G15" s="4">
        <f t="shared" si="0"/>
        <v>0</v>
      </c>
      <c r="H15" s="4" t="str">
        <f t="shared" si="1"/>
        <v>，2551951</v>
      </c>
      <c r="I15" s="4" t="str">
        <f>VLOOKUP(A15,HOP!A:U,21,0)</f>
        <v>直连</v>
      </c>
    </row>
    <row r="16" s="4" customFormat="1" spans="1:9">
      <c r="A16" s="5">
        <v>17937326055</v>
      </c>
      <c r="B16" s="6">
        <v>44697</v>
      </c>
      <c r="C16" s="6">
        <v>44698</v>
      </c>
      <c r="D16" s="4">
        <v>1338</v>
      </c>
      <c r="E16" s="4" t="str">
        <f>VLOOKUP(A16,HOP!A:L,12,0)</f>
        <v>1338.00</v>
      </c>
      <c r="F16" s="4" t="str">
        <f>VLOOKUP(A16,HOP!A:C,3,0)</f>
        <v>2552205</v>
      </c>
      <c r="G16" s="4">
        <f t="shared" si="0"/>
        <v>0</v>
      </c>
      <c r="H16" s="4" t="str">
        <f t="shared" si="1"/>
        <v>，2552205</v>
      </c>
      <c r="I16" s="4" t="str">
        <f>VLOOKUP(A16,HOP!A:U,21,0)</f>
        <v>直连</v>
      </c>
    </row>
    <row r="17" s="4" customFormat="1" spans="1:9">
      <c r="A17" s="5">
        <v>17940317922</v>
      </c>
      <c r="B17" s="6">
        <v>44697</v>
      </c>
      <c r="C17" s="6">
        <v>44698</v>
      </c>
      <c r="D17" s="4">
        <v>472</v>
      </c>
      <c r="E17" s="4" t="str">
        <f>VLOOKUP(A17,HOP!A:L,12,0)</f>
        <v>472.00</v>
      </c>
      <c r="F17" s="4" t="str">
        <f>VLOOKUP(A17,HOP!A:C,3,0)</f>
        <v>2552765</v>
      </c>
      <c r="G17" s="4">
        <f t="shared" si="0"/>
        <v>0</v>
      </c>
      <c r="H17" s="4" t="str">
        <f t="shared" si="1"/>
        <v>，2552765</v>
      </c>
      <c r="I17" s="4" t="str">
        <f>VLOOKUP(A17,HOP!A:U,21,0)</f>
        <v>直连</v>
      </c>
    </row>
    <row r="18" s="4" customFormat="1" spans="1:9">
      <c r="A18" s="5">
        <v>17940678431</v>
      </c>
      <c r="B18" s="6">
        <v>44697</v>
      </c>
      <c r="C18" s="6">
        <v>44698</v>
      </c>
      <c r="D18" s="4">
        <v>319</v>
      </c>
      <c r="E18" s="4" t="str">
        <f>VLOOKUP(A18,HOP!A:L,12,0)</f>
        <v>319.00</v>
      </c>
      <c r="F18" s="4" t="str">
        <f>VLOOKUP(A18,HOP!A:C,3,0)</f>
        <v>2552914</v>
      </c>
      <c r="G18" s="4">
        <f t="shared" si="0"/>
        <v>0</v>
      </c>
      <c r="H18" s="4" t="str">
        <f t="shared" si="1"/>
        <v>，2552914</v>
      </c>
      <c r="I18" s="4" t="str">
        <f>VLOOKUP(A18,HOP!A:U,21,0)</f>
        <v>直连</v>
      </c>
    </row>
    <row r="19" s="4" customFormat="1" spans="1:9">
      <c r="A19" s="5">
        <v>17941422266</v>
      </c>
      <c r="B19" s="6">
        <v>44697</v>
      </c>
      <c r="C19" s="6">
        <v>44698</v>
      </c>
      <c r="D19" s="4">
        <v>1230</v>
      </c>
      <c r="E19" s="4" t="str">
        <f>VLOOKUP(A19,HOP!A:L,12,0)</f>
        <v>1230.00</v>
      </c>
      <c r="F19" s="4" t="str">
        <f>VLOOKUP(A19,HOP!A:C,3,0)</f>
        <v>2553072</v>
      </c>
      <c r="G19" s="4">
        <f t="shared" si="0"/>
        <v>0</v>
      </c>
      <c r="H19" s="4" t="str">
        <f t="shared" si="1"/>
        <v>，2553072</v>
      </c>
      <c r="I19" s="4" t="str">
        <f>VLOOKUP(A19,HOP!A:U,21,0)</f>
        <v>直连</v>
      </c>
    </row>
    <row r="20" s="4" customFormat="1" spans="1:9">
      <c r="A20" s="5">
        <v>17941713483</v>
      </c>
      <c r="B20" s="6">
        <v>44697</v>
      </c>
      <c r="C20" s="6">
        <v>44698</v>
      </c>
      <c r="D20" s="4">
        <v>1208</v>
      </c>
      <c r="E20" s="4" t="str">
        <f>VLOOKUP(A20,HOP!A:L,12,0)</f>
        <v>1208.00</v>
      </c>
      <c r="F20" s="4" t="str">
        <f>VLOOKUP(A20,HOP!A:C,3,0)</f>
        <v>2553191</v>
      </c>
      <c r="G20" s="4">
        <f t="shared" si="0"/>
        <v>0</v>
      </c>
      <c r="H20" s="4" t="str">
        <f t="shared" si="1"/>
        <v>，2553191</v>
      </c>
      <c r="I20" s="4" t="str">
        <f>VLOOKUP(A20,HOP!A:U,21,0)</f>
        <v>直连</v>
      </c>
    </row>
    <row r="21" s="4" customFormat="1" spans="1:9">
      <c r="A21" s="5">
        <v>17944215583</v>
      </c>
      <c r="B21" s="6">
        <v>44697</v>
      </c>
      <c r="C21" s="6">
        <v>44698</v>
      </c>
      <c r="D21" s="4">
        <v>605</v>
      </c>
      <c r="E21" s="4" t="str">
        <f>VLOOKUP(A21,HOP!A:L,12,0)</f>
        <v>605.00</v>
      </c>
      <c r="F21" s="4" t="str">
        <f>VLOOKUP(A21,HOP!A:C,3,0)</f>
        <v>2553410</v>
      </c>
      <c r="G21" s="4">
        <f t="shared" si="0"/>
        <v>0</v>
      </c>
      <c r="H21" s="4" t="str">
        <f t="shared" si="1"/>
        <v>，2553410</v>
      </c>
      <c r="I21" s="4" t="str">
        <f>VLOOKUP(A21,HOP!A:U,21,0)</f>
        <v>直连</v>
      </c>
    </row>
    <row r="23" spans="4:4">
      <c r="D23" s="4">
        <f>SUM(D2:D22)</f>
        <v>24429</v>
      </c>
    </row>
    <row r="24" spans="4:4">
      <c r="D24" s="4" t="s">
        <v>128</v>
      </c>
    </row>
    <row r="28" spans="1:1">
      <c r="A28" s="4" t="s">
        <v>129</v>
      </c>
    </row>
    <row r="29" spans="1:1">
      <c r="A29" s="4" t="s">
        <v>130</v>
      </c>
    </row>
  </sheetData>
  <autoFilter ref="A1:XFD24">
    <filterColumn colId="3">
      <filters blank="1">
        <filter val="3453"/>
        <filter val="24429 HKD"/>
        <filter val="496"/>
        <filter val="319"/>
        <filter val="324"/>
        <filter val="767"/>
        <filter val="368"/>
        <filter val="24429"/>
        <filter val="1230"/>
        <filter val="472"/>
        <filter val="4272"/>
        <filter val="738"/>
        <filter val="1338"/>
        <filter val="1478"/>
        <filter val="4478"/>
        <filter val="400"/>
        <filter val="1940"/>
        <filter val="543"/>
        <filter val="605"/>
        <filter val="1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3">
        <v>17944215583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30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3">
        <v>17941713483</v>
      </c>
      <c r="B3" s="1" t="s">
        <v>149</v>
      </c>
      <c r="C3" s="1" t="s">
        <v>165</v>
      </c>
      <c r="D3" s="1" t="s">
        <v>166</v>
      </c>
      <c r="E3" s="1" t="s">
        <v>167</v>
      </c>
      <c r="F3" s="1" t="s">
        <v>149</v>
      </c>
      <c r="G3" s="1" t="s">
        <v>153</v>
      </c>
      <c r="H3" s="1" t="s">
        <v>154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170</v>
      </c>
      <c r="S3" s="1" t="s">
        <v>162</v>
      </c>
      <c r="T3" s="1" t="s">
        <v>163</v>
      </c>
      <c r="U3" s="1" t="s">
        <v>164</v>
      </c>
    </row>
    <row r="4" s="1" customFormat="1" spans="1:21">
      <c r="A4" s="3">
        <v>17941422266</v>
      </c>
      <c r="B4" s="1" t="s">
        <v>149</v>
      </c>
      <c r="C4" s="1" t="s">
        <v>171</v>
      </c>
      <c r="D4" s="1" t="s">
        <v>172</v>
      </c>
      <c r="E4" s="1" t="s">
        <v>173</v>
      </c>
      <c r="F4" s="1" t="s">
        <v>149</v>
      </c>
      <c r="G4" s="1" t="s">
        <v>153</v>
      </c>
      <c r="H4" s="1" t="s">
        <v>154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176</v>
      </c>
      <c r="S4" s="1" t="s">
        <v>162</v>
      </c>
      <c r="T4" s="1" t="s">
        <v>163</v>
      </c>
      <c r="U4" s="1" t="s">
        <v>164</v>
      </c>
    </row>
    <row r="5" s="1" customFormat="1" spans="1:21">
      <c r="A5" s="3">
        <v>17940678431</v>
      </c>
      <c r="B5" s="1" t="s">
        <v>149</v>
      </c>
      <c r="C5" s="1" t="s">
        <v>177</v>
      </c>
      <c r="D5" s="1" t="s">
        <v>178</v>
      </c>
      <c r="E5" s="1" t="s">
        <v>179</v>
      </c>
      <c r="F5" s="1" t="s">
        <v>149</v>
      </c>
      <c r="G5" s="1" t="s">
        <v>153</v>
      </c>
      <c r="H5" s="1" t="s">
        <v>154</v>
      </c>
      <c r="I5" s="1" t="s">
        <v>180</v>
      </c>
      <c r="J5" s="1" t="s">
        <v>30</v>
      </c>
      <c r="K5" s="1" t="s">
        <v>181</v>
      </c>
      <c r="L5" s="1" t="s">
        <v>181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182</v>
      </c>
      <c r="S5" s="1" t="s">
        <v>162</v>
      </c>
      <c r="T5" s="1" t="s">
        <v>163</v>
      </c>
      <c r="U5" s="1" t="s">
        <v>164</v>
      </c>
    </row>
    <row r="6" s="1" customFormat="1" spans="1:21">
      <c r="A6" s="3">
        <v>17940317922</v>
      </c>
      <c r="B6" s="1" t="s">
        <v>149</v>
      </c>
      <c r="C6" s="1" t="s">
        <v>183</v>
      </c>
      <c r="D6" s="1" t="s">
        <v>184</v>
      </c>
      <c r="E6" s="1" t="s">
        <v>185</v>
      </c>
      <c r="F6" s="1" t="s">
        <v>149</v>
      </c>
      <c r="G6" s="1" t="s">
        <v>153</v>
      </c>
      <c r="H6" s="1" t="s">
        <v>154</v>
      </c>
      <c r="I6" s="1" t="s">
        <v>186</v>
      </c>
      <c r="J6" s="1" t="s">
        <v>30</v>
      </c>
      <c r="K6" s="1" t="s">
        <v>187</v>
      </c>
      <c r="L6" s="1" t="s">
        <v>187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188</v>
      </c>
      <c r="S6" s="1" t="s">
        <v>162</v>
      </c>
      <c r="T6" s="1" t="s">
        <v>163</v>
      </c>
      <c r="U6" s="1" t="s">
        <v>164</v>
      </c>
    </row>
    <row r="7" s="1" customFormat="1" spans="1:21">
      <c r="A7" s="3">
        <v>17937326055</v>
      </c>
      <c r="B7" s="1" t="s">
        <v>189</v>
      </c>
      <c r="C7" s="1" t="s">
        <v>190</v>
      </c>
      <c r="D7" s="1" t="s">
        <v>191</v>
      </c>
      <c r="E7" s="1" t="s">
        <v>192</v>
      </c>
      <c r="F7" s="1" t="s">
        <v>149</v>
      </c>
      <c r="G7" s="1" t="s">
        <v>153</v>
      </c>
      <c r="H7" s="1" t="s">
        <v>154</v>
      </c>
      <c r="I7" s="1" t="s">
        <v>193</v>
      </c>
      <c r="J7" s="1" t="s">
        <v>30</v>
      </c>
      <c r="K7" s="1" t="s">
        <v>194</v>
      </c>
      <c r="L7" s="1" t="s">
        <v>194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195</v>
      </c>
      <c r="S7" s="1" t="s">
        <v>162</v>
      </c>
      <c r="T7" s="1" t="s">
        <v>163</v>
      </c>
      <c r="U7" s="1" t="s">
        <v>164</v>
      </c>
    </row>
    <row r="8" s="1" customFormat="1" spans="1:21">
      <c r="A8" s="3">
        <v>17936790999</v>
      </c>
      <c r="B8" s="1" t="s">
        <v>189</v>
      </c>
      <c r="C8" s="1" t="s">
        <v>196</v>
      </c>
      <c r="D8" s="1" t="s">
        <v>197</v>
      </c>
      <c r="E8" s="1" t="s">
        <v>198</v>
      </c>
      <c r="F8" s="1" t="s">
        <v>189</v>
      </c>
      <c r="G8" s="1" t="s">
        <v>153</v>
      </c>
      <c r="H8" s="1" t="s">
        <v>154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201</v>
      </c>
      <c r="S8" s="1" t="s">
        <v>162</v>
      </c>
      <c r="T8" s="1" t="s">
        <v>163</v>
      </c>
      <c r="U8" s="1" t="s">
        <v>164</v>
      </c>
    </row>
    <row r="9" s="1" customFormat="1" spans="1:21">
      <c r="A9" s="3">
        <v>17935769390</v>
      </c>
      <c r="B9" s="1" t="s">
        <v>202</v>
      </c>
      <c r="C9" s="1" t="s">
        <v>203</v>
      </c>
      <c r="D9" s="1" t="s">
        <v>204</v>
      </c>
      <c r="E9" s="1" t="s">
        <v>205</v>
      </c>
      <c r="F9" s="1" t="s">
        <v>149</v>
      </c>
      <c r="G9" s="1" t="s">
        <v>153</v>
      </c>
      <c r="H9" s="1" t="s">
        <v>154</v>
      </c>
      <c r="I9" s="1" t="s">
        <v>206</v>
      </c>
      <c r="J9" s="1" t="s">
        <v>30</v>
      </c>
      <c r="K9" s="1" t="s">
        <v>207</v>
      </c>
      <c r="L9" s="1" t="s">
        <v>207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208</v>
      </c>
      <c r="S9" s="1" t="s">
        <v>162</v>
      </c>
      <c r="T9" s="1" t="s">
        <v>163</v>
      </c>
      <c r="U9" s="1" t="s">
        <v>164</v>
      </c>
    </row>
    <row r="10" s="1" customFormat="1" spans="1:21">
      <c r="A10" s="3">
        <v>17935186957</v>
      </c>
      <c r="B10" s="1" t="s">
        <v>202</v>
      </c>
      <c r="C10" s="1" t="s">
        <v>209</v>
      </c>
      <c r="D10" s="1" t="s">
        <v>210</v>
      </c>
      <c r="E10" s="1" t="s">
        <v>211</v>
      </c>
      <c r="F10" s="1" t="s">
        <v>149</v>
      </c>
      <c r="G10" s="1" t="s">
        <v>153</v>
      </c>
      <c r="H10" s="1" t="s">
        <v>154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214</v>
      </c>
      <c r="S10" s="1" t="s">
        <v>162</v>
      </c>
      <c r="T10" s="1" t="s">
        <v>163</v>
      </c>
      <c r="U10" s="1" t="s">
        <v>164</v>
      </c>
    </row>
    <row r="11" s="1" customFormat="1" spans="1:21">
      <c r="A11" s="3">
        <v>17931778949</v>
      </c>
      <c r="B11" s="1" t="s">
        <v>202</v>
      </c>
      <c r="C11" s="1" t="s">
        <v>215</v>
      </c>
      <c r="D11" s="1" t="s">
        <v>216</v>
      </c>
      <c r="E11" s="1" t="s">
        <v>217</v>
      </c>
      <c r="F11" s="1" t="s">
        <v>202</v>
      </c>
      <c r="G11" s="1" t="s">
        <v>153</v>
      </c>
      <c r="H11" s="1" t="s">
        <v>154</v>
      </c>
      <c r="I11" s="1" t="s">
        <v>218</v>
      </c>
      <c r="J11" s="1" t="s">
        <v>30</v>
      </c>
      <c r="K11" s="1" t="s">
        <v>219</v>
      </c>
      <c r="L11" s="1" t="s">
        <v>219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220</v>
      </c>
      <c r="S11" s="1" t="s">
        <v>162</v>
      </c>
      <c r="T11" s="1" t="s">
        <v>163</v>
      </c>
      <c r="U11" s="1" t="s">
        <v>164</v>
      </c>
    </row>
    <row r="12" s="1" customFormat="1" spans="1:21">
      <c r="A12" s="3">
        <v>17931663059</v>
      </c>
      <c r="B12" s="1" t="s">
        <v>202</v>
      </c>
      <c r="C12" s="1" t="s">
        <v>221</v>
      </c>
      <c r="D12" s="1" t="s">
        <v>222</v>
      </c>
      <c r="E12" s="1" t="s">
        <v>223</v>
      </c>
      <c r="F12" s="1" t="s">
        <v>189</v>
      </c>
      <c r="G12" s="1" t="s">
        <v>153</v>
      </c>
      <c r="H12" s="1" t="s">
        <v>154</v>
      </c>
      <c r="I12" s="1" t="s">
        <v>224</v>
      </c>
      <c r="J12" s="1" t="s">
        <v>30</v>
      </c>
      <c r="K12" s="1" t="s">
        <v>225</v>
      </c>
      <c r="L12" s="1" t="s">
        <v>225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226</v>
      </c>
      <c r="S12" s="1" t="s">
        <v>162</v>
      </c>
      <c r="T12" s="1" t="s">
        <v>163</v>
      </c>
      <c r="U12" s="1" t="s">
        <v>164</v>
      </c>
    </row>
    <row r="13" s="1" customFormat="1" spans="1:21">
      <c r="A13" s="3">
        <v>17930780544</v>
      </c>
      <c r="B13" s="1" t="s">
        <v>227</v>
      </c>
      <c r="C13" s="1" t="s">
        <v>228</v>
      </c>
      <c r="D13" s="1" t="s">
        <v>229</v>
      </c>
      <c r="E13" s="1" t="s">
        <v>230</v>
      </c>
      <c r="F13" s="1" t="s">
        <v>149</v>
      </c>
      <c r="G13" s="1" t="s">
        <v>153</v>
      </c>
      <c r="H13" s="1" t="s">
        <v>154</v>
      </c>
      <c r="I13" s="1" t="s">
        <v>231</v>
      </c>
      <c r="J13" s="1" t="s">
        <v>30</v>
      </c>
      <c r="K13" s="1" t="s">
        <v>232</v>
      </c>
      <c r="L13" s="1" t="s">
        <v>232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233</v>
      </c>
      <c r="S13" s="1" t="s">
        <v>162</v>
      </c>
      <c r="T13" s="1" t="s">
        <v>163</v>
      </c>
      <c r="U13" s="1" t="s">
        <v>164</v>
      </c>
    </row>
    <row r="14" s="1" customFormat="1" spans="1:21">
      <c r="A14" s="3">
        <v>17923854845</v>
      </c>
      <c r="B14" s="1" t="s">
        <v>234</v>
      </c>
      <c r="C14" s="1" t="s">
        <v>235</v>
      </c>
      <c r="D14" s="1" t="s">
        <v>236</v>
      </c>
      <c r="E14" s="1" t="s">
        <v>237</v>
      </c>
      <c r="F14" s="1" t="s">
        <v>149</v>
      </c>
      <c r="G14" s="1" t="s">
        <v>153</v>
      </c>
      <c r="H14" s="1" t="s">
        <v>154</v>
      </c>
      <c r="I14" s="1" t="s">
        <v>238</v>
      </c>
      <c r="J14" s="1" t="s">
        <v>30</v>
      </c>
      <c r="K14" s="1" t="s">
        <v>239</v>
      </c>
      <c r="L14" s="1" t="s">
        <v>239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240</v>
      </c>
      <c r="S14" s="1" t="s">
        <v>162</v>
      </c>
      <c r="T14" s="1" t="s">
        <v>163</v>
      </c>
      <c r="U14" s="1" t="s">
        <v>164</v>
      </c>
    </row>
    <row r="15" s="1" customFormat="1" spans="1:21">
      <c r="A15" s="3">
        <v>17918895103</v>
      </c>
      <c r="B15" s="1" t="s">
        <v>241</v>
      </c>
      <c r="C15" s="1" t="s">
        <v>242</v>
      </c>
      <c r="D15" s="1" t="s">
        <v>243</v>
      </c>
      <c r="E15" s="1" t="s">
        <v>244</v>
      </c>
      <c r="F15" s="1" t="s">
        <v>149</v>
      </c>
      <c r="G15" s="1" t="s">
        <v>153</v>
      </c>
      <c r="H15" s="1" t="s">
        <v>154</v>
      </c>
      <c r="I15" s="1" t="s">
        <v>245</v>
      </c>
      <c r="J15" s="1" t="s">
        <v>30</v>
      </c>
      <c r="K15" s="1" t="s">
        <v>246</v>
      </c>
      <c r="L15" s="1" t="s">
        <v>246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247</v>
      </c>
      <c r="S15" s="1" t="s">
        <v>162</v>
      </c>
      <c r="T15" s="1" t="s">
        <v>163</v>
      </c>
      <c r="U15" s="1" t="s">
        <v>164</v>
      </c>
    </row>
    <row r="16" s="1" customFormat="1" spans="1:21">
      <c r="A16" s="3">
        <v>17915563899</v>
      </c>
      <c r="B16" s="1" t="s">
        <v>248</v>
      </c>
      <c r="C16" s="1" t="s">
        <v>249</v>
      </c>
      <c r="D16" s="1" t="s">
        <v>250</v>
      </c>
      <c r="E16" s="1" t="s">
        <v>251</v>
      </c>
      <c r="F16" s="1" t="s">
        <v>149</v>
      </c>
      <c r="G16" s="1" t="s">
        <v>153</v>
      </c>
      <c r="H16" s="1" t="s">
        <v>154</v>
      </c>
      <c r="I16" s="1" t="s">
        <v>252</v>
      </c>
      <c r="J16" s="1" t="s">
        <v>30</v>
      </c>
      <c r="K16" s="1" t="s">
        <v>253</v>
      </c>
      <c r="L16" s="1" t="s">
        <v>253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254</v>
      </c>
      <c r="S16" s="1" t="s">
        <v>162</v>
      </c>
      <c r="T16" s="1" t="s">
        <v>163</v>
      </c>
      <c r="U16" s="1" t="s">
        <v>164</v>
      </c>
    </row>
    <row r="17" s="1" customFormat="1" spans="1:21">
      <c r="A17" s="3">
        <v>17915382981</v>
      </c>
      <c r="B17" s="1" t="s">
        <v>248</v>
      </c>
      <c r="C17" s="1" t="s">
        <v>255</v>
      </c>
      <c r="D17" s="1" t="s">
        <v>256</v>
      </c>
      <c r="E17" s="1" t="s">
        <v>257</v>
      </c>
      <c r="F17" s="1" t="s">
        <v>149</v>
      </c>
      <c r="G17" s="1" t="s">
        <v>153</v>
      </c>
      <c r="H17" s="1" t="s">
        <v>154</v>
      </c>
      <c r="I17" s="1" t="s">
        <v>258</v>
      </c>
      <c r="J17" s="1" t="s">
        <v>30</v>
      </c>
      <c r="K17" s="1" t="s">
        <v>259</v>
      </c>
      <c r="L17" s="1" t="s">
        <v>259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260</v>
      </c>
      <c r="S17" s="1" t="s">
        <v>162</v>
      </c>
      <c r="T17" s="1" t="s">
        <v>163</v>
      </c>
      <c r="U17" s="1" t="s">
        <v>164</v>
      </c>
    </row>
    <row r="18" s="1" customFormat="1" spans="1:21">
      <c r="A18" s="3">
        <v>17888930793</v>
      </c>
      <c r="B18" s="1" t="s">
        <v>261</v>
      </c>
      <c r="C18" s="1" t="s">
        <v>262</v>
      </c>
      <c r="D18" s="1" t="s">
        <v>263</v>
      </c>
      <c r="E18" s="1" t="s">
        <v>264</v>
      </c>
      <c r="F18" s="1" t="s">
        <v>149</v>
      </c>
      <c r="G18" s="1" t="s">
        <v>153</v>
      </c>
      <c r="H18" s="1" t="s">
        <v>154</v>
      </c>
      <c r="I18" s="1" t="s">
        <v>265</v>
      </c>
      <c r="J18" s="1" t="s">
        <v>30</v>
      </c>
      <c r="K18" s="1" t="s">
        <v>266</v>
      </c>
      <c r="L18" s="1" t="s">
        <v>266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267</v>
      </c>
      <c r="S18" s="1" t="s">
        <v>162</v>
      </c>
      <c r="T18" s="1" t="s">
        <v>163</v>
      </c>
      <c r="U18" s="1" t="s">
        <v>164</v>
      </c>
    </row>
    <row r="19" s="1" customFormat="1" spans="1:21">
      <c r="A19" s="3">
        <v>17798816536</v>
      </c>
      <c r="B19" s="1" t="s">
        <v>268</v>
      </c>
      <c r="C19" s="1" t="s">
        <v>269</v>
      </c>
      <c r="D19" s="1" t="s">
        <v>270</v>
      </c>
      <c r="E19" s="1" t="s">
        <v>271</v>
      </c>
      <c r="F19" s="1" t="s">
        <v>149</v>
      </c>
      <c r="G19" s="1" t="s">
        <v>153</v>
      </c>
      <c r="H19" s="1" t="s">
        <v>154</v>
      </c>
      <c r="I19" s="1" t="s">
        <v>158</v>
      </c>
      <c r="J19" s="1" t="s">
        <v>30</v>
      </c>
      <c r="K19" s="1" t="s">
        <v>158</v>
      </c>
      <c r="L19" s="1" t="s">
        <v>158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272</v>
      </c>
      <c r="S19" s="1" t="s">
        <v>162</v>
      </c>
      <c r="T19" s="1" t="s">
        <v>163</v>
      </c>
      <c r="U19" s="1" t="s">
        <v>164</v>
      </c>
    </row>
    <row r="20" s="1" customFormat="1" spans="1:21">
      <c r="A20" s="3">
        <v>17772402071</v>
      </c>
      <c r="B20" s="1" t="s">
        <v>273</v>
      </c>
      <c r="C20" s="1" t="s">
        <v>274</v>
      </c>
      <c r="D20" s="1" t="s">
        <v>275</v>
      </c>
      <c r="E20" s="1" t="s">
        <v>276</v>
      </c>
      <c r="F20" s="1" t="s">
        <v>227</v>
      </c>
      <c r="G20" s="1" t="s">
        <v>153</v>
      </c>
      <c r="H20" s="1" t="s">
        <v>154</v>
      </c>
      <c r="I20" s="1" t="s">
        <v>277</v>
      </c>
      <c r="J20" s="1" t="s">
        <v>30</v>
      </c>
      <c r="K20" s="1" t="s">
        <v>278</v>
      </c>
      <c r="L20" s="1" t="s">
        <v>278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160</v>
      </c>
      <c r="R20" s="1" t="s">
        <v>279</v>
      </c>
      <c r="S20" s="1" t="s">
        <v>162</v>
      </c>
      <c r="T20" s="1" t="s">
        <v>163</v>
      </c>
      <c r="U20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2022-05-20T01:50:58Z</dcterms:created>
  <dcterms:modified xsi:type="dcterms:W3CDTF">2022-05-20T01:56:54Z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D464EDB1866448869CE11E6A2B0DE565</vt:lpwstr>
  </property>
  <property fmtid="{D5CDD505-2E9C-101B-9397-08002B2CF9AE}" pid="3" name="KSOProductBuildVer">
    <vt:lpwstr>2052-11.1.0.11744</vt:lpwstr>
  </property>
</Properties>
</file>