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<sst xmlns="http://schemas.openxmlformats.org/spreadsheetml/2006/main" count="396" uniqueCount="167">
  <si>
    <t>去哪儿网酒店预付对账单</t>
  </si>
  <si>
    <t>供应商名称：</t>
  </si>
  <si>
    <t>客趣行</t>
  </si>
  <si>
    <t>结算周期：</t>
  </si>
  <si>
    <t>2022-05-16至2022-05-22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</si>
  <si>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</si>
  <si>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</si>
  <si>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</si>
  <si>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</si>
  <si>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</si>
  <si>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</si>
  <si>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</si>
  <si>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</si>
  <si>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</si>
  <si>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</si>
  <si>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</si>
  <si>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</si>
  <si>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</si>
  <si>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</si>
  <si>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</si>
  <si>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¥1,121.00</t>
  </si>
  <si>
    <t>¥174.00</t>
  </si>
  <si>
    <t>¥126.00</t>
  </si>
  <si>
    <t>¥821.00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</si>
  <si>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</si>
  <si>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</si>
  <si>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</si>
  <si>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</si>
  <si>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</si>
  <si>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</si>
  <si>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</si>
  <si>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</si>
  <si>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</si>
  <si>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</si>
  <si>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</si>
  <si>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</si>
  <si>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</si>
  <si>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</si>
  <si>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</si>
  <si>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</si>
  <si>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</si>
  <si>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</si>
  <si>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</si>
  <si>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</si>
  <si>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</si>
  <si>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</si>
  <si>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</si>
  <si>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</si>
  <si>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</si>
  <si>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</si>
  <si>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</si>
  <si>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</si>
  <si>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</si>
  <si>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</si>
  <si>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</si>
  <si>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</si>
  <si>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</si>
  <si>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</si>
  <si>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</si>
  <si>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</si>
  <si>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</si>
  <si>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</si>
  <si>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</si>
  <si>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</si>
  <si>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</si>
  <si>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</si>
  <si>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</si>
  <si>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</si>
  <si>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</si>
  <si>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</si>
  <si>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</si>
  <si>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102996001966</t>
  </si>
  <si>
    <t>酒店预付</t>
  </si>
  <si>
    <t>否</t>
  </si>
  <si>
    <t>普通</t>
  </si>
  <si>
    <t>433828165</t>
  </si>
  <si>
    <t>花季酒店(南京江宁万达广场店)</t>
  </si>
  <si>
    <t>1644775</t>
  </si>
  <si>
    <t>夏鸿斌</t>
  </si>
  <si>
    <t>2022-05-13</t>
  </si>
  <si>
    <t>2022-05-16</t>
  </si>
  <si>
    <t>¥525.00</t>
  </si>
  <si>
    <t>¥69.00</t>
  </si>
  <si>
    <t>¥456.00</t>
  </si>
  <si>
    <t>豪华大床房</t>
  </si>
  <si>
    <t>WEBSITE</t>
  </si>
  <si>
    <t>102996673657</t>
  </si>
  <si>
    <t>431964502</t>
  </si>
  <si>
    <t>尚品汇酒店(成都火车东站四川师范大学地铁站店)</t>
  </si>
  <si>
    <t>陈立峰</t>
  </si>
  <si>
    <t>2022-05-15</t>
  </si>
  <si>
    <t>¥134.00</t>
  </si>
  <si>
    <t>¥18.00</t>
  </si>
  <si>
    <t>¥116.00</t>
  </si>
  <si>
    <t>舒适单人房</t>
  </si>
  <si>
    <t>102996915827</t>
  </si>
  <si>
    <t>433842388</t>
  </si>
  <si>
    <t>南京千佳度宾馆</t>
  </si>
  <si>
    <t>赵佳博</t>
  </si>
  <si>
    <t>2022-05-14</t>
  </si>
  <si>
    <t>¥348.00</t>
  </si>
  <si>
    <t>2022-05-15 08:44:07</t>
  </si>
  <si>
    <t>¥23.00</t>
  </si>
  <si>
    <t>¥151.00</t>
  </si>
  <si>
    <t>大床房</t>
  </si>
  <si>
    <t>102996023546</t>
  </si>
  <si>
    <t>427557484</t>
  </si>
  <si>
    <t>馨宝连锁宾馆(中街二店)</t>
  </si>
  <si>
    <t>孙胜晓</t>
  </si>
  <si>
    <t>¥114.00</t>
  </si>
  <si>
    <t>¥16.00</t>
  </si>
  <si>
    <t>¥98.00</t>
  </si>
  <si>
    <t>大床房(无窗)</t>
  </si>
  <si>
    <t>合计</t>
  </si>
  <si>
    <t/>
  </si>
  <si>
    <t>¥947.00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</si>
  <si>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</si>
  <si>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</si>
  <si>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</si>
  <si>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</si>
  <si>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</si>
  <si>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</si>
  <si>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</si>
  <si>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</si>
  <si>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</si>
  <si>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A220524110731481</t>
  </si>
  <si>
    <r>
      <t>总计：</t>
    </r>
    <r>
      <rPr>
        <sz val="10"/>
        <rFont val="Arial"/>
        <charset val="134"/>
      </rPr>
      <t>821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</si>
  <si>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</si>
  <si>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</si>
  <si>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</si>
  <si>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</si>
  <si>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</si>
  <si>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</si>
  <si>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</si>
  <si>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</si>
  <si>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</si>
  <si>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</si>
  <si>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</si>
  <si>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</si>
  <si>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</si>
  <si>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</si>
  <si>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</si>
  <si>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</si>
  <si>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</si>
  <si>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2549635</t>
  </si>
  <si>
    <t>退房日周结</t>
  </si>
  <si>
    <t>116.00</t>
  </si>
  <si>
    <t>RMB</t>
  </si>
  <si>
    <t>0</t>
  </si>
  <si>
    <t>0.00</t>
  </si>
  <si>
    <t>客趣行国内（酒店开票）</t>
  </si>
  <si>
    <t>01.011430</t>
  </si>
  <si>
    <t>2022-05-13 18:04:00</t>
  </si>
  <si>
    <t>直连</t>
  </si>
  <si>
    <t>2549622</t>
  </si>
  <si>
    <t>馨宝精品连锁宾馆（沈阳中街店）</t>
  </si>
  <si>
    <t>98.00</t>
  </si>
  <si>
    <t>2022-05-13 17:58:09</t>
  </si>
  <si>
    <t>2549401</t>
  </si>
  <si>
    <t>花季酒店（万达广场东新南路店）</t>
  </si>
  <si>
    <t>456.00</t>
  </si>
  <si>
    <t>2022-05-13 15:50:21</t>
  </si>
  <si>
    <t>2549398</t>
  </si>
  <si>
    <t>302.00</t>
  </si>
  <si>
    <t>151.00</t>
  </si>
  <si>
    <t>-151</t>
  </si>
  <si>
    <t>2022-05-13 15:48:48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</si>
</sst>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5" borderId="1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2</v>
      </c>
      <c r="N4" s="7" t="s">
        <v>79</v>
      </c>
      <c r="O4" s="7" t="s">
        <v>99</v>
      </c>
      <c r="P4" s="7" t="s">
        <v>80</v>
      </c>
      <c r="Q4" s="7"/>
      <c r="R4" s="11" t="s">
        <v>100</v>
      </c>
      <c r="S4" s="12" t="s">
        <v>21</v>
      </c>
      <c r="T4" s="7" t="s">
        <v>101</v>
      </c>
      <c r="U4" s="11" t="s">
        <v>19</v>
      </c>
      <c r="V4" s="11" t="s">
        <v>21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79</v>
      </c>
      <c r="O5" s="7" t="s">
        <v>99</v>
      </c>
      <c r="P5" s="7" t="s">
        <v>80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73</v>
      </c>
      <c r="AH5" t="s">
        <v>19</v>
      </c>
    </row>
    <row r="6" customHeight="1" spans="1:32">
      <c r="A6" s="10" t="s">
        <v>113</v>
      </c>
      <c r="B6" s="10"/>
      <c r="C6" s="10" t="s">
        <v>114</v>
      </c>
      <c r="D6" s="10"/>
      <c r="E6" s="10"/>
      <c r="F6" s="10"/>
      <c r="G6" s="10" t="s">
        <v>114</v>
      </c>
      <c r="H6" s="10" t="s">
        <v>114</v>
      </c>
      <c r="I6" s="10" t="s">
        <v>114</v>
      </c>
      <c r="J6" s="10" t="s">
        <v>114</v>
      </c>
      <c r="K6" s="10" t="s">
        <v>114</v>
      </c>
      <c r="L6" s="10" t="s">
        <v>114</v>
      </c>
      <c r="M6" s="10" t="s">
        <v>114</v>
      </c>
      <c r="N6" s="10" t="s">
        <v>114</v>
      </c>
      <c r="O6" s="10" t="s">
        <v>114</v>
      </c>
      <c r="P6" s="10" t="s">
        <v>114</v>
      </c>
      <c r="Q6" s="10"/>
      <c r="R6" s="13" t="s">
        <v>20</v>
      </c>
      <c r="S6" s="13" t="s">
        <v>21</v>
      </c>
      <c r="T6" s="10" t="s">
        <v>114</v>
      </c>
      <c r="U6" s="13"/>
      <c r="V6" s="13" t="s">
        <v>115</v>
      </c>
      <c r="W6" s="13" t="s">
        <v>22</v>
      </c>
      <c r="X6" s="13"/>
      <c r="Y6" s="13"/>
      <c r="Z6" s="13"/>
      <c r="AA6" s="10"/>
      <c r="AB6" s="13"/>
      <c r="AC6" s="10"/>
      <c r="AD6" s="10" t="s">
        <v>114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</v>
      </c>
      <c r="B1" s="4" t="s">
        <v>117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118</v>
      </c>
      <c r="H1" s="4" t="s">
        <v>119</v>
      </c>
      <c r="I1" s="4" t="s">
        <v>13</v>
      </c>
      <c r="J1" s="4" t="s">
        <v>17</v>
      </c>
      <c r="K1" s="4" t="s">
        <v>18</v>
      </c>
      <c r="L1" s="9" t="s">
        <v>120</v>
      </c>
      <c r="M1" s="4" t="s">
        <v>121</v>
      </c>
      <c r="N1" s="4" t="s">
        <v>122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123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124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456</v>
      </c>
      <c r="E2" t="str">
        <f>VLOOKUP(A2,HOP!A:L,12,0)</f>
        <v>456.00</v>
      </c>
      <c r="F2" t="str">
        <f>VLOOKUP(A2,HOP!A:C,3,0)</f>
        <v>2549401</v>
      </c>
      <c r="G2">
        <f>D2-E2</f>
        <v>0</v>
      </c>
      <c r="H2" t="str">
        <f>$H$1&amp;F2</f>
        <v>，2549401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116</v>
      </c>
      <c r="E3" t="str">
        <f>VLOOKUP(A3,HOP!A:L,12,0)</f>
        <v>116.00</v>
      </c>
      <c r="F3" t="str">
        <f>VLOOKUP(A3,HOP!A:C,3,0)</f>
        <v>2549635</v>
      </c>
      <c r="G3">
        <f>D3-E3</f>
        <v>0</v>
      </c>
      <c r="H3" t="str">
        <f>$H$1&amp;F3</f>
        <v>，2549635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99</v>
      </c>
      <c r="C4" s="7" t="s">
        <v>80</v>
      </c>
      <c r="D4" s="3">
        <v>151</v>
      </c>
      <c r="E4" t="str">
        <f>VLOOKUP(A4,HOP!A:L,12,0)</f>
        <v>151.00</v>
      </c>
      <c r="F4" t="str">
        <f>VLOOKUP(A4,HOP!A:C,3,0)</f>
        <v>2549398</v>
      </c>
      <c r="G4">
        <f>D4-E4</f>
        <v>0</v>
      </c>
      <c r="H4" t="str">
        <f>$H$1&amp;F4</f>
        <v>，2549398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99</v>
      </c>
      <c r="C5" s="7" t="s">
        <v>80</v>
      </c>
      <c r="D5" s="3">
        <v>98</v>
      </c>
      <c r="E5" t="str">
        <f>VLOOKUP(A5,HOP!A:L,12,0)</f>
        <v>98.00</v>
      </c>
      <c r="F5" t="str">
        <f>VLOOKUP(A5,HOP!A:C,3,0)</f>
        <v>2549622</v>
      </c>
      <c r="G5">
        <f>D5-E5</f>
        <v>0</v>
      </c>
      <c r="H5" t="str">
        <f>$H$1&amp;F5</f>
        <v>，2549622</v>
      </c>
      <c r="I5" t="str">
        <f>VLOOKUP(A5,HOP!A:U,21,0)</f>
        <v>直连</v>
      </c>
    </row>
    <row r="7" spans="4:4">
      <c r="D7" s="3">
        <f>SUM(D2:D6)</f>
        <v>821</v>
      </c>
    </row>
    <row r="8" ht="14.25" spans="4:4">
      <c r="D8" s="8" t="s">
        <v>23</v>
      </c>
    </row>
    <row r="14" spans="1:1">
      <c r="A14" t="s">
        <v>125</v>
      </c>
    </row>
    <row r="15" spans="1:1">
      <c r="A15" s="5" t="s">
        <v>126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9.14285714285714" defaultRowHeight="12.75" outlineLevelRow="4"/>
  <cols>
    <col min="1" max="16382" width="9.14285714285714" style="1"/>
  </cols>
  <sheetData>
    <row r="1" s="1" customFormat="1" spans="1:21">
      <c r="A1" s="2" t="s">
        <v>127</v>
      </c>
      <c r="B1" s="2" t="s">
        <v>128</v>
      </c>
      <c r="C1" s="2" t="s">
        <v>129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</row>
    <row r="2" s="1" customFormat="1" spans="1:21">
      <c r="A2" s="1" t="s">
        <v>86</v>
      </c>
      <c r="B2" s="1" t="s">
        <v>79</v>
      </c>
      <c r="C2" s="1" t="s">
        <v>144</v>
      </c>
      <c r="D2" s="1" t="s">
        <v>88</v>
      </c>
      <c r="E2" s="1" t="s">
        <v>89</v>
      </c>
      <c r="F2" s="1" t="s">
        <v>90</v>
      </c>
      <c r="G2" s="1" t="s">
        <v>80</v>
      </c>
      <c r="H2" s="1" t="s">
        <v>145</v>
      </c>
      <c r="I2" s="1" t="s">
        <v>146</v>
      </c>
      <c r="J2" s="1" t="s">
        <v>147</v>
      </c>
      <c r="K2" s="1" t="s">
        <v>146</v>
      </c>
      <c r="L2" s="1" t="s">
        <v>146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73</v>
      </c>
      <c r="T2" s="1" t="s">
        <v>35</v>
      </c>
      <c r="U2" s="1" t="s">
        <v>153</v>
      </c>
    </row>
    <row r="3" s="1" customFormat="1" spans="1:21">
      <c r="A3" s="1" t="s">
        <v>105</v>
      </c>
      <c r="B3" s="1" t="s">
        <v>79</v>
      </c>
      <c r="C3" s="1" t="s">
        <v>154</v>
      </c>
      <c r="D3" s="1" t="s">
        <v>155</v>
      </c>
      <c r="E3" s="1" t="s">
        <v>108</v>
      </c>
      <c r="F3" s="1" t="s">
        <v>99</v>
      </c>
      <c r="G3" s="1" t="s">
        <v>80</v>
      </c>
      <c r="H3" s="1" t="s">
        <v>145</v>
      </c>
      <c r="I3" s="1" t="s">
        <v>156</v>
      </c>
      <c r="J3" s="1" t="s">
        <v>147</v>
      </c>
      <c r="K3" s="1" t="s">
        <v>156</v>
      </c>
      <c r="L3" s="1" t="s">
        <v>156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157</v>
      </c>
      <c r="S3" s="1" t="s">
        <v>73</v>
      </c>
      <c r="T3" s="1" t="s">
        <v>35</v>
      </c>
      <c r="U3" s="1" t="s">
        <v>153</v>
      </c>
    </row>
    <row r="4" s="1" customFormat="1" spans="1:21">
      <c r="A4" s="1" t="s">
        <v>71</v>
      </c>
      <c r="B4" s="1" t="s">
        <v>79</v>
      </c>
      <c r="C4" s="1" t="s">
        <v>158</v>
      </c>
      <c r="D4" s="1" t="s">
        <v>159</v>
      </c>
      <c r="E4" s="1" t="s">
        <v>78</v>
      </c>
      <c r="F4" s="1" t="s">
        <v>79</v>
      </c>
      <c r="G4" s="1" t="s">
        <v>80</v>
      </c>
      <c r="H4" s="1" t="s">
        <v>145</v>
      </c>
      <c r="I4" s="1" t="s">
        <v>160</v>
      </c>
      <c r="J4" s="1" t="s">
        <v>147</v>
      </c>
      <c r="K4" s="1" t="s">
        <v>160</v>
      </c>
      <c r="L4" s="1" t="s">
        <v>160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151</v>
      </c>
      <c r="R4" s="1" t="s">
        <v>161</v>
      </c>
      <c r="S4" s="1" t="s">
        <v>73</v>
      </c>
      <c r="T4" s="1" t="s">
        <v>35</v>
      </c>
      <c r="U4" s="1" t="s">
        <v>153</v>
      </c>
    </row>
    <row r="5" s="1" customFormat="1" spans="1:21">
      <c r="A5" s="1" t="s">
        <v>95</v>
      </c>
      <c r="B5" s="1" t="s">
        <v>79</v>
      </c>
      <c r="C5" s="1" t="s">
        <v>162</v>
      </c>
      <c r="D5" s="1" t="s">
        <v>97</v>
      </c>
      <c r="E5" s="1" t="s">
        <v>98</v>
      </c>
      <c r="F5" s="1" t="s">
        <v>99</v>
      </c>
      <c r="G5" s="1" t="s">
        <v>80</v>
      </c>
      <c r="H5" s="1" t="s">
        <v>145</v>
      </c>
      <c r="I5" s="1" t="s">
        <v>163</v>
      </c>
      <c r="J5" s="1" t="s">
        <v>147</v>
      </c>
      <c r="K5" s="1" t="s">
        <v>163</v>
      </c>
      <c r="L5" s="1" t="s">
        <v>164</v>
      </c>
      <c r="M5" s="1" t="s">
        <v>165</v>
      </c>
      <c r="N5" s="1" t="s">
        <v>165</v>
      </c>
      <c r="O5" s="1" t="s">
        <v>149</v>
      </c>
      <c r="P5" s="1" t="s">
        <v>150</v>
      </c>
      <c r="Q5" s="1" t="s">
        <v>151</v>
      </c>
      <c r="R5" s="1" t="s">
        <v>166</v>
      </c>
      <c r="S5" s="1" t="s">
        <v>73</v>
      </c>
      <c r="T5" s="1" t="s">
        <v>35</v>
      </c>
      <c r="U5" s="1" t="s">
        <v>153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2022-05-24T03:04:52Z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BE7FBB3EF13542E9AF6FF0089348934E</vt:lpwstr>
  </property>
</Properties>
</file>