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<sst xmlns="http://schemas.openxmlformats.org/spreadsheetml/2006/main" count="649" uniqueCount="216">
  <si>
    <t>去哪儿网酒店预付对账单</t>
  </si>
  <si>
    <t>供应商名称：</t>
  </si>
  <si>
    <t>趣悠游</t>
  </si>
  <si>
    <t>结算周期：</t>
  </si>
  <si>
    <t>2022-05-16至2022-05-22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</si>
  <si>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</si>
  <si>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</si>
  <si>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</si>
  <si>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</si>
  <si>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</si>
  <si>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</si>
  <si>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</si>
  <si>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</si>
  <si>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</si>
  <si>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</si>
  <si>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</si>
  <si>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</si>
  <si>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</si>
  <si>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</si>
  <si>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</si>
  <si>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¥7,361.00</t>
  </si>
  <si>
    <t>¥673.00</t>
  </si>
  <si>
    <t>¥643.00</t>
  </si>
  <si>
    <t>¥6,045.00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</si>
  <si>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</si>
  <si>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</si>
  <si>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</si>
  <si>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</si>
  <si>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</si>
  <si>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</si>
  <si>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</si>
  <si>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</si>
  <si>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</si>
  <si>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</si>
  <si>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</si>
  <si>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</si>
  <si>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</si>
  <si>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</si>
  <si>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</si>
  <si>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</si>
  <si>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</si>
  <si>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</si>
  <si>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</si>
  <si>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</si>
  <si>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</si>
  <si>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</si>
  <si>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</si>
  <si>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</si>
  <si>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</si>
  <si>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</si>
  <si>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</si>
  <si>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</si>
  <si>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</si>
  <si>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</si>
  <si>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</si>
  <si>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</si>
  <si>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</si>
  <si>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</si>
  <si>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</si>
  <si>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</si>
  <si>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</si>
  <si>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</si>
  <si>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</si>
  <si>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</si>
  <si>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</si>
  <si>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</si>
  <si>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</si>
  <si>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</si>
  <si>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</si>
  <si>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</si>
  <si>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702999527087</t>
  </si>
  <si>
    <t>2552742</t>
  </si>
  <si>
    <t>酒店预付</t>
  </si>
  <si>
    <t>否</t>
  </si>
  <si>
    <t>普通</t>
  </si>
  <si>
    <t>197295179</t>
  </si>
  <si>
    <t>曼谷铂尔曼皇权酒店 (SHA Plus+)</t>
  </si>
  <si>
    <t>1626188</t>
  </si>
  <si>
    <t>WANG/CHANG</t>
  </si>
  <si>
    <t>2022-05-16</t>
  </si>
  <si>
    <t>2022-05-17</t>
  </si>
  <si>
    <t>¥479.00</t>
  </si>
  <si>
    <t>¥47.00</t>
  </si>
  <si>
    <t>¥432.00</t>
  </si>
  <si>
    <t>Superior 1 King Size Bed Room</t>
  </si>
  <si>
    <t>WEBSITE</t>
  </si>
  <si>
    <t>702998048773</t>
  </si>
  <si>
    <t>2552286</t>
  </si>
  <si>
    <t>201787889</t>
  </si>
  <si>
    <t>华欣希尔顿温泉度假酒店 (SHA Extra Plus)</t>
  </si>
  <si>
    <t>WEI/JIAWEI|YANG/TINGTING|YANG/ZHIPING|LIU/JINGFANG</t>
  </si>
  <si>
    <t>2022-05-15</t>
  </si>
  <si>
    <t>¥2,868.00</t>
  </si>
  <si>
    <t>¥256.00</t>
  </si>
  <si>
    <t>¥2,612.00</t>
  </si>
  <si>
    <t>Twin Classic Ocean View</t>
  </si>
  <si>
    <t>702997032174</t>
  </si>
  <si>
    <t>2550661</t>
  </si>
  <si>
    <t>221836457</t>
  </si>
  <si>
    <t>香港瑞生尖沙咀酒店</t>
  </si>
  <si>
    <t>XIE/JUNJIE</t>
  </si>
  <si>
    <t>2022-05-14</t>
  </si>
  <si>
    <t>2022-05-18</t>
  </si>
  <si>
    <t>¥714.00</t>
  </si>
  <si>
    <t>¥72.00</t>
  </si>
  <si>
    <t>¥642.00</t>
  </si>
  <si>
    <t>Cozy Double Room</t>
  </si>
  <si>
    <t>703000255240</t>
  </si>
  <si>
    <t>2553817</t>
  </si>
  <si>
    <t>¥481.00</t>
  </si>
  <si>
    <t>¥49.00</t>
  </si>
  <si>
    <t>703001791505</t>
  </si>
  <si>
    <t>2555615</t>
  </si>
  <si>
    <t>221839022</t>
  </si>
  <si>
    <t>香港都会海逸酒店</t>
  </si>
  <si>
    <t>PETER/PETER</t>
  </si>
  <si>
    <t>2022-05-19</t>
  </si>
  <si>
    <t>¥374.00</t>
  </si>
  <si>
    <t>¥37.00</t>
  </si>
  <si>
    <t>¥337.00</t>
  </si>
  <si>
    <t>Superior  Room</t>
  </si>
  <si>
    <t>703001743921</t>
  </si>
  <si>
    <t>2554769</t>
  </si>
  <si>
    <t>197305982</t>
  </si>
  <si>
    <t>拉维斯18号公寓式酒店</t>
  </si>
  <si>
    <t>SHEN/BO|TRAN/THIUTDIEU</t>
  </si>
  <si>
    <t>¥294.00</t>
  </si>
  <si>
    <t>¥33.00</t>
  </si>
  <si>
    <t>¥261.00</t>
  </si>
  <si>
    <t>Superior Studio Room</t>
  </si>
  <si>
    <t>703002354533</t>
  </si>
  <si>
    <t>2556634</t>
  </si>
  <si>
    <t>221883311</t>
  </si>
  <si>
    <t>旭逸酒店 · 荃湾</t>
  </si>
  <si>
    <t>XIE/JIAHAO</t>
  </si>
  <si>
    <t>2022-05-20</t>
  </si>
  <si>
    <t>¥516.00</t>
  </si>
  <si>
    <t>¥51.00</t>
  </si>
  <si>
    <t>¥465.00</t>
  </si>
  <si>
    <t>Standard Ease Twin room</t>
  </si>
  <si>
    <t>703001304939</t>
  </si>
  <si>
    <t>2554617</t>
  </si>
  <si>
    <t>¥962.00</t>
  </si>
  <si>
    <t>¥98.00</t>
  </si>
  <si>
    <t>¥864.00</t>
  </si>
  <si>
    <t>703004999601</t>
  </si>
  <si>
    <t>2559220</t>
  </si>
  <si>
    <t>LAU/POCHUEN</t>
  </si>
  <si>
    <t>2022-05-21</t>
  </si>
  <si>
    <t>2022-05-22</t>
  </si>
  <si>
    <t>2022-05-21 19:01:43</t>
  </si>
  <si>
    <t>合计</t>
  </si>
  <si>
    <t/>
  </si>
  <si>
    <t>¥6,688.00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</si>
  <si>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</si>
  <si>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</si>
  <si>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</si>
  <si>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</si>
  <si>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</si>
  <si>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</si>
  <si>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</si>
  <si>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</si>
  <si>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</si>
  <si>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A220524113147481</t>
  </si>
  <si>
    <t>A220524113205481</t>
  </si>
  <si>
    <r>
      <t>总计：</t>
    </r>
    <r>
      <rPr>
        <sz val="10"/>
        <rFont val="Arial"/>
        <charset val="134"/>
      </rPr>
      <t>6045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</si>
  <si>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</si>
  <si>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</si>
  <si>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</si>
  <si>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</si>
  <si>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</si>
  <si>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</si>
  <si>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</si>
  <si>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</si>
  <si>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</si>
  <si>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</si>
  <si>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</si>
  <si>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</si>
  <si>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</si>
  <si>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</si>
  <si>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</si>
  <si>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</si>
  <si>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</si>
  <si>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XIE JIAHAO</t>
  </si>
  <si>
    <t>退房日周结</t>
  </si>
  <si>
    <t>465.00</t>
  </si>
  <si>
    <t>RMB</t>
  </si>
  <si>
    <t>0</t>
  </si>
  <si>
    <t>0.00</t>
  </si>
  <si>
    <t>趣悠游国际直连</t>
  </si>
  <si>
    <t>1659</t>
  </si>
  <si>
    <t>2022-05-19 19:19:43</t>
  </si>
  <si>
    <t>汇智国际旅游发展有限公司</t>
  </si>
  <si>
    <t>直连</t>
  </si>
  <si>
    <t>PETER PETER</t>
  </si>
  <si>
    <t>337.00</t>
  </si>
  <si>
    <t>2022-05-18 21:48:09</t>
  </si>
  <si>
    <t>胡志明市奥克伍德公寓式酒店</t>
  </si>
  <si>
    <t>SHEN BO,TRAN THIUTDIEU</t>
  </si>
  <si>
    <t>261.00</t>
  </si>
  <si>
    <t>2022-05-18 06:03:36</t>
  </si>
  <si>
    <t>曼谷铂尔曼皇权酒店</t>
  </si>
  <si>
    <t>WANG CHANG</t>
  </si>
  <si>
    <t>864.00</t>
  </si>
  <si>
    <t>2022-05-18 08:50:12</t>
  </si>
  <si>
    <t>直采</t>
  </si>
  <si>
    <t>432.00</t>
  </si>
  <si>
    <t>2022-05-17 11:00:09</t>
  </si>
  <si>
    <t>2022-05-16 09:18:14</t>
  </si>
  <si>
    <t>华欣希尔顿温泉度假酒店</t>
  </si>
  <si>
    <t>WEI JIAWEI,YANG TINGTING,YANG ZHIPING,LIU JINGFANG</t>
  </si>
  <si>
    <t>2612.00</t>
  </si>
  <si>
    <t>2022-05-15 16:18:08</t>
  </si>
  <si>
    <t>XIE JUNJIE</t>
  </si>
  <si>
    <t>642.00</t>
  </si>
  <si>
    <t>2022-05-14 11:25:35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</si>
</sst>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6" borderId="13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20" borderId="1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34" fillId="26" borderId="1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2</v>
      </c>
      <c r="M3" s="7">
        <v>2</v>
      </c>
      <c r="N3" s="7" t="s">
        <v>91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79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78</v>
      </c>
      <c r="L5" s="7">
        <v>1</v>
      </c>
      <c r="M5" s="7">
        <v>1</v>
      </c>
      <c r="N5" s="7" t="s">
        <v>80</v>
      </c>
      <c r="O5" s="7" t="s">
        <v>80</v>
      </c>
      <c r="P5" s="7" t="s">
        <v>102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83</v>
      </c>
      <c r="AD5" t="s">
        <v>6</v>
      </c>
      <c r="AE5" t="s">
        <v>84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102</v>
      </c>
      <c r="O6" s="7" t="s">
        <v>102</v>
      </c>
      <c r="P6" s="7" t="s">
        <v>116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 t="s">
        <v>122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102</v>
      </c>
      <c r="O7" s="7" t="s">
        <v>102</v>
      </c>
      <c r="P7" s="7" t="s">
        <v>116</v>
      </c>
      <c r="Q7" s="7"/>
      <c r="R7" s="11" t="s">
        <v>126</v>
      </c>
      <c r="S7" s="12" t="s">
        <v>19</v>
      </c>
      <c r="T7" s="7"/>
      <c r="U7" s="11" t="s">
        <v>19</v>
      </c>
      <c r="V7" s="11" t="s">
        <v>126</v>
      </c>
      <c r="W7" s="12" t="s">
        <v>127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116</v>
      </c>
      <c r="O8" s="7" t="s">
        <v>116</v>
      </c>
      <c r="P8" s="7" t="s">
        <v>135</v>
      </c>
      <c r="Q8" s="7"/>
      <c r="R8" s="11" t="s">
        <v>136</v>
      </c>
      <c r="S8" s="12" t="s">
        <v>19</v>
      </c>
      <c r="T8" s="7"/>
      <c r="U8" s="11" t="s">
        <v>19</v>
      </c>
      <c r="V8" s="11" t="s">
        <v>136</v>
      </c>
      <c r="W8" s="12" t="s">
        <v>137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140</v>
      </c>
      <c r="B9" s="6" t="s">
        <v>141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75</v>
      </c>
      <c r="H9" s="7" t="s">
        <v>76</v>
      </c>
      <c r="I9" s="7" t="s">
        <v>77</v>
      </c>
      <c r="J9" s="7" t="s">
        <v>2</v>
      </c>
      <c r="K9" s="7" t="s">
        <v>78</v>
      </c>
      <c r="L9" s="7">
        <v>1</v>
      </c>
      <c r="M9" s="7">
        <v>2</v>
      </c>
      <c r="N9" s="7" t="s">
        <v>102</v>
      </c>
      <c r="O9" s="7" t="s">
        <v>102</v>
      </c>
      <c r="P9" s="7" t="s">
        <v>135</v>
      </c>
      <c r="Q9" s="7"/>
      <c r="R9" s="11" t="s">
        <v>142</v>
      </c>
      <c r="S9" s="12" t="s">
        <v>19</v>
      </c>
      <c r="T9" s="7"/>
      <c r="U9" s="11" t="s">
        <v>19</v>
      </c>
      <c r="V9" s="11" t="s">
        <v>142</v>
      </c>
      <c r="W9" s="12" t="s">
        <v>143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84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145</v>
      </c>
      <c r="B10" s="6" t="s">
        <v>146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132</v>
      </c>
      <c r="H10" s="7" t="s">
        <v>133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148</v>
      </c>
      <c r="O10" s="7" t="s">
        <v>148</v>
      </c>
      <c r="P10" s="7" t="s">
        <v>149</v>
      </c>
      <c r="Q10" s="7"/>
      <c r="R10" s="11" t="s">
        <v>21</v>
      </c>
      <c r="S10" s="12" t="s">
        <v>21</v>
      </c>
      <c r="T10" s="7" t="s">
        <v>150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139</v>
      </c>
      <c r="AF10" t="s">
        <v>85</v>
      </c>
      <c r="AG10" t="s">
        <v>73</v>
      </c>
      <c r="AH10" t="s">
        <v>19</v>
      </c>
    </row>
    <row r="11" customHeight="1" spans="1:32">
      <c r="A11" s="10" t="s">
        <v>151</v>
      </c>
      <c r="B11" s="10"/>
      <c r="C11" s="10" t="s">
        <v>152</v>
      </c>
      <c r="D11" s="10"/>
      <c r="E11" s="10"/>
      <c r="F11" s="10"/>
      <c r="G11" s="10" t="s">
        <v>152</v>
      </c>
      <c r="H11" s="10" t="s">
        <v>152</v>
      </c>
      <c r="I11" s="10" t="s">
        <v>152</v>
      </c>
      <c r="J11" s="10" t="s">
        <v>152</v>
      </c>
      <c r="K11" s="10" t="s">
        <v>152</v>
      </c>
      <c r="L11" s="10" t="s">
        <v>152</v>
      </c>
      <c r="M11" s="10" t="s">
        <v>152</v>
      </c>
      <c r="N11" s="10" t="s">
        <v>152</v>
      </c>
      <c r="O11" s="10" t="s">
        <v>152</v>
      </c>
      <c r="P11" s="10" t="s">
        <v>152</v>
      </c>
      <c r="Q11" s="10"/>
      <c r="R11" s="13" t="s">
        <v>20</v>
      </c>
      <c r="S11" s="13" t="s">
        <v>21</v>
      </c>
      <c r="T11" s="10" t="s">
        <v>152</v>
      </c>
      <c r="U11" s="13"/>
      <c r="V11" s="13" t="s">
        <v>153</v>
      </c>
      <c r="W11" s="13" t="s">
        <v>22</v>
      </c>
      <c r="X11" s="13"/>
      <c r="Y11" s="13"/>
      <c r="Z11" s="13"/>
      <c r="AA11" s="10"/>
      <c r="AB11" s="13"/>
      <c r="AC11" s="10"/>
      <c r="AD11" s="10" t="s">
        <v>152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154</v>
      </c>
      <c r="B1" s="4" t="s">
        <v>155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156</v>
      </c>
      <c r="H1" s="4" t="s">
        <v>157</v>
      </c>
      <c r="I1" s="4" t="s">
        <v>13</v>
      </c>
      <c r="J1" s="4" t="s">
        <v>17</v>
      </c>
      <c r="K1" s="4" t="s">
        <v>18</v>
      </c>
      <c r="L1" s="9" t="s">
        <v>158</v>
      </c>
      <c r="M1" s="4" t="s">
        <v>159</v>
      </c>
      <c r="N1" s="4" t="s">
        <v>160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7" sqref="A17:C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432</v>
      </c>
      <c r="E2" t="str">
        <f>VLOOKUP(A2,HOP!A:L,12,0)</f>
        <v>432.00</v>
      </c>
      <c r="F2" t="str">
        <f>VLOOKUP(A2,HOP!A:C,3,0)</f>
        <v>2552742</v>
      </c>
      <c r="G2">
        <f>D2-E2</f>
        <v>0</v>
      </c>
      <c r="H2" t="str">
        <f>$H$1&amp;F2</f>
        <v>，2552742</v>
      </c>
      <c r="I2" t="str">
        <f>VLOOKUP(A2,HOP!A:U,21,0)</f>
        <v>直采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2612</v>
      </c>
      <c r="E3" t="str">
        <f>VLOOKUP(A3,HOP!A:L,12,0)</f>
        <v>2612.00</v>
      </c>
      <c r="F3" t="str">
        <f>VLOOKUP(A3,HOP!A:C,3,0)</f>
        <v>2552286</v>
      </c>
      <c r="G3">
        <f t="shared" ref="G3:G10" si="0">D3-E3</f>
        <v>0</v>
      </c>
      <c r="H3" t="str">
        <f t="shared" ref="H3:H10" si="1">$H$1&amp;F3</f>
        <v>，2552286</v>
      </c>
      <c r="I3" t="str">
        <f>VLOOKUP(A3,HOP!A:U,21,0)</f>
        <v>直连</v>
      </c>
    </row>
    <row r="4" ht="14.25" customHeight="1" spans="1:9">
      <c r="A4" s="6" t="s">
        <v>96</v>
      </c>
      <c r="B4" s="7" t="s">
        <v>79</v>
      </c>
      <c r="C4" s="7" t="s">
        <v>102</v>
      </c>
      <c r="D4" s="3">
        <v>642</v>
      </c>
      <c r="E4" t="str">
        <f>VLOOKUP(A4,HOP!A:L,12,0)</f>
        <v>642.00</v>
      </c>
      <c r="F4" t="str">
        <f>VLOOKUP(A4,HOP!A:C,3,0)</f>
        <v>2550661</v>
      </c>
      <c r="G4">
        <f t="shared" si="0"/>
        <v>0</v>
      </c>
      <c r="H4" t="str">
        <f t="shared" si="1"/>
        <v>，2550661</v>
      </c>
      <c r="I4" t="str">
        <f>VLOOKUP(A4,HOP!A:U,21,0)</f>
        <v>直连</v>
      </c>
    </row>
    <row r="5" ht="14.25" customHeight="1" spans="1:9">
      <c r="A5" s="6" t="s">
        <v>107</v>
      </c>
      <c r="B5" s="7" t="s">
        <v>80</v>
      </c>
      <c r="C5" s="7" t="s">
        <v>102</v>
      </c>
      <c r="D5" s="3">
        <v>432</v>
      </c>
      <c r="E5" t="str">
        <f>VLOOKUP(A5,HOP!A:L,12,0)</f>
        <v>432.00</v>
      </c>
      <c r="F5" t="str">
        <f>VLOOKUP(A5,HOP!A:C,3,0)</f>
        <v>2553817</v>
      </c>
      <c r="G5">
        <f t="shared" si="0"/>
        <v>0</v>
      </c>
      <c r="H5" t="str">
        <f t="shared" si="1"/>
        <v>，2553817</v>
      </c>
      <c r="I5" t="str">
        <f>VLOOKUP(A5,HOP!A:U,21,0)</f>
        <v>直采</v>
      </c>
    </row>
    <row r="6" ht="14.25" customHeight="1" spans="1:9">
      <c r="A6" s="6" t="s">
        <v>111</v>
      </c>
      <c r="B6" s="7" t="s">
        <v>102</v>
      </c>
      <c r="C6" s="7" t="s">
        <v>116</v>
      </c>
      <c r="D6" s="3">
        <v>337</v>
      </c>
      <c r="E6" t="str">
        <f>VLOOKUP(A6,HOP!A:L,12,0)</f>
        <v>337.00</v>
      </c>
      <c r="F6" t="str">
        <f>VLOOKUP(A6,HOP!A:C,3,0)</f>
        <v>2555615</v>
      </c>
      <c r="G6">
        <f t="shared" si="0"/>
        <v>0</v>
      </c>
      <c r="H6" t="str">
        <f t="shared" si="1"/>
        <v>，2555615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102</v>
      </c>
      <c r="C7" s="7" t="s">
        <v>116</v>
      </c>
      <c r="D7" s="3">
        <v>261</v>
      </c>
      <c r="E7" t="str">
        <f>VLOOKUP(A7,HOP!A:L,12,0)</f>
        <v>261.00</v>
      </c>
      <c r="F7" t="str">
        <f>VLOOKUP(A7,HOP!A:C,3,0)</f>
        <v>2554769</v>
      </c>
      <c r="G7">
        <f t="shared" si="0"/>
        <v>0</v>
      </c>
      <c r="H7" t="str">
        <f t="shared" si="1"/>
        <v>，2554769</v>
      </c>
      <c r="I7" t="str">
        <f>VLOOKUP(A7,HOP!A:U,21,0)</f>
        <v>直连</v>
      </c>
    </row>
    <row r="8" ht="14.25" customHeight="1" spans="1:9">
      <c r="A8" s="6" t="s">
        <v>130</v>
      </c>
      <c r="B8" s="7" t="s">
        <v>116</v>
      </c>
      <c r="C8" s="7" t="s">
        <v>135</v>
      </c>
      <c r="D8" s="3">
        <v>465</v>
      </c>
      <c r="E8" t="str">
        <f>VLOOKUP(A8,HOP!A:L,12,0)</f>
        <v>465.00</v>
      </c>
      <c r="F8" t="str">
        <f>VLOOKUP(A8,HOP!A:C,3,0)</f>
        <v>2556634</v>
      </c>
      <c r="G8">
        <f t="shared" si="0"/>
        <v>0</v>
      </c>
      <c r="H8" t="str">
        <f t="shared" si="1"/>
        <v>，2556634</v>
      </c>
      <c r="I8" t="str">
        <f>VLOOKUP(A8,HOP!A:U,21,0)</f>
        <v>直连</v>
      </c>
    </row>
    <row r="9" ht="14.25" customHeight="1" spans="1:9">
      <c r="A9" s="6" t="s">
        <v>140</v>
      </c>
      <c r="B9" s="7" t="s">
        <v>102</v>
      </c>
      <c r="C9" s="7" t="s">
        <v>135</v>
      </c>
      <c r="D9" s="3">
        <v>864</v>
      </c>
      <c r="E9" t="str">
        <f>VLOOKUP(A9,HOP!A:L,12,0)</f>
        <v>864.00</v>
      </c>
      <c r="F9" t="str">
        <f>VLOOKUP(A9,HOP!A:C,3,0)</f>
        <v>2554617</v>
      </c>
      <c r="G9">
        <f t="shared" si="0"/>
        <v>0</v>
      </c>
      <c r="H9" t="str">
        <f t="shared" si="1"/>
        <v>，2554617</v>
      </c>
      <c r="I9" t="str">
        <f>VLOOKUP(A9,HOP!A:U,21,0)</f>
        <v>直采</v>
      </c>
    </row>
    <row r="10" ht="14.25" hidden="1" customHeight="1" spans="1:9">
      <c r="A10" s="6" t="s">
        <v>145</v>
      </c>
      <c r="B10" s="7" t="s">
        <v>148</v>
      </c>
      <c r="C10" s="7" t="s">
        <v>149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2" spans="4:4">
      <c r="D12" s="3">
        <f>SUM(D2:D11)</f>
        <v>6045</v>
      </c>
    </row>
    <row r="13" ht="14.25" spans="4:4">
      <c r="D13" s="8" t="s">
        <v>23</v>
      </c>
    </row>
    <row r="17" spans="1:3">
      <c r="A17" t="s">
        <v>163</v>
      </c>
      <c r="C17">
        <v>1728</v>
      </c>
    </row>
    <row r="18" spans="1:3">
      <c r="A18" t="s">
        <v>164</v>
      </c>
      <c r="C18">
        <v>4317</v>
      </c>
    </row>
    <row r="19" spans="1:3">
      <c r="A19" s="5" t="s">
        <v>165</v>
      </c>
      <c r="C19">
        <f>SUBTOTAL(9,C17:C18)</f>
        <v>6045</v>
      </c>
    </row>
  </sheetData>
  <autoFilter ref="A1:I10">
    <filterColumn colId="3">
      <filters>
        <filter val="261.00"/>
        <filter val="337.00"/>
        <filter val="432.00"/>
        <filter val="465.00"/>
        <filter val="642.00"/>
        <filter val="864.00"/>
        <filter val="2,61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166</v>
      </c>
      <c r="B1" s="2" t="s">
        <v>167</v>
      </c>
      <c r="C1" s="2" t="s">
        <v>168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  <c r="U1" s="2" t="s">
        <v>182</v>
      </c>
    </row>
    <row r="2" s="1" customFormat="1" spans="1:21">
      <c r="A2" s="1" t="s">
        <v>130</v>
      </c>
      <c r="B2" s="1" t="s">
        <v>116</v>
      </c>
      <c r="C2" s="1" t="s">
        <v>131</v>
      </c>
      <c r="D2" s="1" t="s">
        <v>133</v>
      </c>
      <c r="E2" s="1" t="s">
        <v>183</v>
      </c>
      <c r="F2" s="1" t="s">
        <v>116</v>
      </c>
      <c r="G2" s="1" t="s">
        <v>135</v>
      </c>
      <c r="H2" s="1" t="s">
        <v>184</v>
      </c>
      <c r="I2" s="1" t="s">
        <v>185</v>
      </c>
      <c r="J2" s="1" t="s">
        <v>186</v>
      </c>
      <c r="K2" s="1" t="s">
        <v>185</v>
      </c>
      <c r="L2" s="1" t="s">
        <v>185</v>
      </c>
      <c r="M2" s="1" t="s">
        <v>187</v>
      </c>
      <c r="N2" s="1" t="s">
        <v>187</v>
      </c>
      <c r="O2" s="1" t="s">
        <v>188</v>
      </c>
      <c r="P2" s="1" t="s">
        <v>189</v>
      </c>
      <c r="Q2" s="1" t="s">
        <v>190</v>
      </c>
      <c r="R2" s="1" t="s">
        <v>191</v>
      </c>
      <c r="S2" s="1" t="s">
        <v>73</v>
      </c>
      <c r="T2" s="1" t="s">
        <v>192</v>
      </c>
      <c r="U2" s="1" t="s">
        <v>193</v>
      </c>
    </row>
    <row r="3" s="1" customFormat="1" spans="1:21">
      <c r="A3" s="1" t="s">
        <v>111</v>
      </c>
      <c r="B3" s="1" t="s">
        <v>102</v>
      </c>
      <c r="C3" s="1" t="s">
        <v>112</v>
      </c>
      <c r="D3" s="1" t="s">
        <v>114</v>
      </c>
      <c r="E3" s="1" t="s">
        <v>194</v>
      </c>
      <c r="F3" s="1" t="s">
        <v>102</v>
      </c>
      <c r="G3" s="1" t="s">
        <v>116</v>
      </c>
      <c r="H3" s="1" t="s">
        <v>184</v>
      </c>
      <c r="I3" s="1" t="s">
        <v>195</v>
      </c>
      <c r="J3" s="1" t="s">
        <v>186</v>
      </c>
      <c r="K3" s="1" t="s">
        <v>195</v>
      </c>
      <c r="L3" s="1" t="s">
        <v>195</v>
      </c>
      <c r="M3" s="1" t="s">
        <v>187</v>
      </c>
      <c r="N3" s="1" t="s">
        <v>187</v>
      </c>
      <c r="O3" s="1" t="s">
        <v>188</v>
      </c>
      <c r="P3" s="1" t="s">
        <v>189</v>
      </c>
      <c r="Q3" s="1" t="s">
        <v>190</v>
      </c>
      <c r="R3" s="1" t="s">
        <v>196</v>
      </c>
      <c r="S3" s="1" t="s">
        <v>73</v>
      </c>
      <c r="T3" s="1" t="s">
        <v>192</v>
      </c>
      <c r="U3" s="1" t="s">
        <v>193</v>
      </c>
    </row>
    <row r="4" s="1" customFormat="1" spans="1:21">
      <c r="A4" s="1" t="s">
        <v>121</v>
      </c>
      <c r="B4" s="1" t="s">
        <v>102</v>
      </c>
      <c r="C4" s="1" t="s">
        <v>122</v>
      </c>
      <c r="D4" s="1" t="s">
        <v>197</v>
      </c>
      <c r="E4" s="1" t="s">
        <v>198</v>
      </c>
      <c r="F4" s="1" t="s">
        <v>102</v>
      </c>
      <c r="G4" s="1" t="s">
        <v>116</v>
      </c>
      <c r="H4" s="1" t="s">
        <v>184</v>
      </c>
      <c r="I4" s="1" t="s">
        <v>199</v>
      </c>
      <c r="J4" s="1" t="s">
        <v>186</v>
      </c>
      <c r="K4" s="1" t="s">
        <v>199</v>
      </c>
      <c r="L4" s="1" t="s">
        <v>199</v>
      </c>
      <c r="M4" s="1" t="s">
        <v>187</v>
      </c>
      <c r="N4" s="1" t="s">
        <v>187</v>
      </c>
      <c r="O4" s="1" t="s">
        <v>188</v>
      </c>
      <c r="P4" s="1" t="s">
        <v>189</v>
      </c>
      <c r="Q4" s="1" t="s">
        <v>190</v>
      </c>
      <c r="R4" s="1" t="s">
        <v>200</v>
      </c>
      <c r="S4" s="1" t="s">
        <v>73</v>
      </c>
      <c r="T4" s="1" t="s">
        <v>192</v>
      </c>
      <c r="U4" s="1" t="s">
        <v>193</v>
      </c>
    </row>
    <row r="5" s="1" customFormat="1" spans="1:21">
      <c r="A5" s="1" t="s">
        <v>140</v>
      </c>
      <c r="B5" s="1" t="s">
        <v>102</v>
      </c>
      <c r="C5" s="1" t="s">
        <v>141</v>
      </c>
      <c r="D5" s="1" t="s">
        <v>201</v>
      </c>
      <c r="E5" s="1" t="s">
        <v>202</v>
      </c>
      <c r="F5" s="1" t="s">
        <v>102</v>
      </c>
      <c r="G5" s="1" t="s">
        <v>135</v>
      </c>
      <c r="H5" s="1" t="s">
        <v>184</v>
      </c>
      <c r="I5" s="1" t="s">
        <v>203</v>
      </c>
      <c r="J5" s="1" t="s">
        <v>186</v>
      </c>
      <c r="K5" s="1" t="s">
        <v>203</v>
      </c>
      <c r="L5" s="1" t="s">
        <v>203</v>
      </c>
      <c r="M5" s="1" t="s">
        <v>187</v>
      </c>
      <c r="N5" s="1" t="s">
        <v>187</v>
      </c>
      <c r="O5" s="1" t="s">
        <v>188</v>
      </c>
      <c r="P5" s="1" t="s">
        <v>189</v>
      </c>
      <c r="Q5" s="1" t="s">
        <v>190</v>
      </c>
      <c r="R5" s="1" t="s">
        <v>204</v>
      </c>
      <c r="S5" s="1" t="s">
        <v>73</v>
      </c>
      <c r="T5" s="1" t="s">
        <v>192</v>
      </c>
      <c r="U5" s="1" t="s">
        <v>205</v>
      </c>
    </row>
    <row r="6" s="1" customFormat="1" spans="1:21">
      <c r="A6" s="1" t="s">
        <v>107</v>
      </c>
      <c r="B6" s="1" t="s">
        <v>80</v>
      </c>
      <c r="C6" s="1" t="s">
        <v>108</v>
      </c>
      <c r="D6" s="1" t="s">
        <v>201</v>
      </c>
      <c r="E6" s="1" t="s">
        <v>202</v>
      </c>
      <c r="F6" s="1" t="s">
        <v>80</v>
      </c>
      <c r="G6" s="1" t="s">
        <v>102</v>
      </c>
      <c r="H6" s="1" t="s">
        <v>184</v>
      </c>
      <c r="I6" s="1" t="s">
        <v>206</v>
      </c>
      <c r="J6" s="1" t="s">
        <v>186</v>
      </c>
      <c r="K6" s="1" t="s">
        <v>206</v>
      </c>
      <c r="L6" s="1" t="s">
        <v>206</v>
      </c>
      <c r="M6" s="1" t="s">
        <v>187</v>
      </c>
      <c r="N6" s="1" t="s">
        <v>187</v>
      </c>
      <c r="O6" s="1" t="s">
        <v>188</v>
      </c>
      <c r="P6" s="1" t="s">
        <v>189</v>
      </c>
      <c r="Q6" s="1" t="s">
        <v>190</v>
      </c>
      <c r="R6" s="1" t="s">
        <v>207</v>
      </c>
      <c r="S6" s="1" t="s">
        <v>73</v>
      </c>
      <c r="T6" s="1" t="s">
        <v>192</v>
      </c>
      <c r="U6" s="1" t="s">
        <v>205</v>
      </c>
    </row>
    <row r="7" s="1" customFormat="1" spans="1:21">
      <c r="A7" s="1" t="s">
        <v>70</v>
      </c>
      <c r="B7" s="1" t="s">
        <v>79</v>
      </c>
      <c r="C7" s="1" t="s">
        <v>71</v>
      </c>
      <c r="D7" s="1" t="s">
        <v>201</v>
      </c>
      <c r="E7" s="1" t="s">
        <v>202</v>
      </c>
      <c r="F7" s="1" t="s">
        <v>79</v>
      </c>
      <c r="G7" s="1" t="s">
        <v>80</v>
      </c>
      <c r="H7" s="1" t="s">
        <v>184</v>
      </c>
      <c r="I7" s="1" t="s">
        <v>206</v>
      </c>
      <c r="J7" s="1" t="s">
        <v>186</v>
      </c>
      <c r="K7" s="1" t="s">
        <v>206</v>
      </c>
      <c r="L7" s="1" t="s">
        <v>206</v>
      </c>
      <c r="M7" s="1" t="s">
        <v>187</v>
      </c>
      <c r="N7" s="1" t="s">
        <v>187</v>
      </c>
      <c r="O7" s="1" t="s">
        <v>188</v>
      </c>
      <c r="P7" s="1" t="s">
        <v>189</v>
      </c>
      <c r="Q7" s="1" t="s">
        <v>190</v>
      </c>
      <c r="R7" s="1" t="s">
        <v>208</v>
      </c>
      <c r="S7" s="1" t="s">
        <v>73</v>
      </c>
      <c r="T7" s="1" t="s">
        <v>192</v>
      </c>
      <c r="U7" s="1" t="s">
        <v>205</v>
      </c>
    </row>
    <row r="8" s="1" customFormat="1" spans="1:21">
      <c r="A8" s="1" t="s">
        <v>86</v>
      </c>
      <c r="B8" s="1" t="s">
        <v>91</v>
      </c>
      <c r="C8" s="1" t="s">
        <v>87</v>
      </c>
      <c r="D8" s="1" t="s">
        <v>209</v>
      </c>
      <c r="E8" s="1" t="s">
        <v>210</v>
      </c>
      <c r="F8" s="1" t="s">
        <v>91</v>
      </c>
      <c r="G8" s="1" t="s">
        <v>80</v>
      </c>
      <c r="H8" s="1" t="s">
        <v>184</v>
      </c>
      <c r="I8" s="1" t="s">
        <v>211</v>
      </c>
      <c r="J8" s="1" t="s">
        <v>186</v>
      </c>
      <c r="K8" s="1" t="s">
        <v>211</v>
      </c>
      <c r="L8" s="1" t="s">
        <v>211</v>
      </c>
      <c r="M8" s="1" t="s">
        <v>187</v>
      </c>
      <c r="N8" s="1" t="s">
        <v>187</v>
      </c>
      <c r="O8" s="1" t="s">
        <v>188</v>
      </c>
      <c r="P8" s="1" t="s">
        <v>189</v>
      </c>
      <c r="Q8" s="1" t="s">
        <v>190</v>
      </c>
      <c r="R8" s="1" t="s">
        <v>212</v>
      </c>
      <c r="S8" s="1" t="s">
        <v>73</v>
      </c>
      <c r="T8" s="1" t="s">
        <v>192</v>
      </c>
      <c r="U8" s="1" t="s">
        <v>193</v>
      </c>
    </row>
    <row r="9" s="1" customFormat="1" spans="1:21">
      <c r="A9" s="1" t="s">
        <v>96</v>
      </c>
      <c r="B9" s="1" t="s">
        <v>101</v>
      </c>
      <c r="C9" s="1" t="s">
        <v>97</v>
      </c>
      <c r="D9" s="1" t="s">
        <v>99</v>
      </c>
      <c r="E9" s="1" t="s">
        <v>213</v>
      </c>
      <c r="F9" s="1" t="s">
        <v>79</v>
      </c>
      <c r="G9" s="1" t="s">
        <v>102</v>
      </c>
      <c r="H9" s="1" t="s">
        <v>184</v>
      </c>
      <c r="I9" s="1" t="s">
        <v>214</v>
      </c>
      <c r="J9" s="1" t="s">
        <v>186</v>
      </c>
      <c r="K9" s="1" t="s">
        <v>214</v>
      </c>
      <c r="L9" s="1" t="s">
        <v>214</v>
      </c>
      <c r="M9" s="1" t="s">
        <v>187</v>
      </c>
      <c r="N9" s="1" t="s">
        <v>187</v>
      </c>
      <c r="O9" s="1" t="s">
        <v>188</v>
      </c>
      <c r="P9" s="1" t="s">
        <v>189</v>
      </c>
      <c r="Q9" s="1" t="s">
        <v>190</v>
      </c>
      <c r="R9" s="1" t="s">
        <v>215</v>
      </c>
      <c r="S9" s="1" t="s">
        <v>73</v>
      </c>
      <c r="T9" s="1" t="s">
        <v>192</v>
      </c>
      <c r="U9" s="1" t="s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2022-05-24T03:29:32Z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4A3AD1DA17DC4193A47107E4B46A6E5D</vt:lpwstr>
  </property>
</Properties>
</file>