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<sst xmlns="http://schemas.openxmlformats.org/spreadsheetml/2006/main" count="889" uniqueCount="350">
  <si>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</si>
  <si>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</si>
  <si>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</si>
  <si>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</si>
  <si>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</si>
  <si>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</si>
  <si>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</si>
  <si>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</si>
  <si>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</si>
  <si>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</si>
  <si>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</si>
  <si>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</si>
  <si>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</si>
  <si>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</si>
  <si>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</si>
  <si>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</si>
  <si>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</si>
  <si>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</si>
  <si>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</si>
  <si>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</si>
  <si>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</si>
  <si>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</si>
  <si>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</si>
  <si>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</si>
  <si>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</si>
  <si>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17716771754	</t>
  </si>
  <si>
    <t>Ctrip</t>
  </si>
  <si>
    <t>正常</t>
  </si>
  <si>
    <t>[米兰]蒙特拿破仑大道套房酒店(Montenapoleone Suites)(55585878)</t>
  </si>
  <si>
    <t>大床房&lt;不退款&gt;&lt;2人入住&gt;</t>
  </si>
  <si>
    <t>HKD</t>
  </si>
  <si>
    <t>Osnis/Diana</t>
  </si>
  <si>
    <t>CA13030220524HKD</t>
  </si>
  <si>
    <t>未提现</t>
  </si>
  <si>
    <t>携程开票</t>
  </si>
  <si>
    <t xml:space="preserve">2483383	</t>
  </si>
  <si>
    <t xml:space="preserve">100366	</t>
  </si>
  <si>
    <t xml:space="preserve">17735483070	</t>
  </si>
  <si>
    <t>[温哥华]温哥华中心假日套房酒店(Holiday Inn Hotel &amp; Suites Vancouver Downtown)(55414365)</t>
  </si>
  <si>
    <t>客房&lt;不退款&gt;&lt;2人入住&gt;</t>
  </si>
  <si>
    <t>Ho/David E.</t>
  </si>
  <si>
    <t xml:space="preserve">	</t>
  </si>
  <si>
    <t xml:space="preserve">27314589	</t>
  </si>
  <si>
    <t xml:space="preserve">17760729781	</t>
  </si>
  <si>
    <t>[拉斯维加斯]奥尔良娱乐场酒店(The Orleans Hotel &amp; Casino)(55281192)</t>
  </si>
  <si>
    <t>大道景观房（2张大床）&lt;2人入住&gt;&lt;不退款&gt;</t>
  </si>
  <si>
    <t>Wells/Cristina</t>
  </si>
  <si>
    <t xml:space="preserve">107223084	</t>
  </si>
  <si>
    <t xml:space="preserve">17790226227	</t>
  </si>
  <si>
    <t>[圣塞瓦斯蒂安]欧洲塞尔科蒂尔酒店(Sercotel Hotel Europa)(60514430)</t>
  </si>
  <si>
    <t>标准双人房&lt;2人入住&gt;&lt;不退款&gt;</t>
  </si>
  <si>
    <t>Sparkes/Colin Edward,Belland/Maria</t>
  </si>
  <si>
    <t xml:space="preserve">8481824487	</t>
  </si>
  <si>
    <t xml:space="preserve">17812954650	</t>
  </si>
  <si>
    <t>[里斯本]里斯本广场酒店 - 传承酒店集团(Hotel Lisboa Plaza, a Lisbon Heritage Collection)(60480637)</t>
  </si>
  <si>
    <t>标准房(小型)&lt;2人入住&gt;&lt;不退款&gt;&lt;早餐&gt;</t>
  </si>
  <si>
    <t>IBANEZ/Arnaud</t>
  </si>
  <si>
    <t xml:space="preserve">17896185093	</t>
  </si>
  <si>
    <t>[伊普斯维奇]姆图贝斯特德布鲁克酒店(Muthu Belstead Brook Hotel)(70165349)</t>
  </si>
  <si>
    <t>标准双床房&lt;不退款&gt;&lt;2人入住&gt;</t>
  </si>
  <si>
    <t>Hunt/Stuart</t>
  </si>
  <si>
    <t xml:space="preserve">EXP-1937204992	</t>
  </si>
  <si>
    <t xml:space="preserve">17903517950	</t>
  </si>
  <si>
    <t>豪华特大床房&lt;不退款&gt;&lt;2人入住&gt;</t>
  </si>
  <si>
    <t>Ruiz/Paula,Cobb /Peter</t>
  </si>
  <si>
    <t xml:space="preserve">109147283	</t>
  </si>
  <si>
    <t xml:space="preserve">17914585395	</t>
  </si>
  <si>
    <t>[米兰]宜必思米兰大酒店(Hotel Ibis Milano Ca' Granda)(55320566)</t>
  </si>
  <si>
    <t>高级大床房&lt;2人入住&gt;&lt;不退款&gt;&lt;早餐&gt;</t>
  </si>
  <si>
    <t>DING/CHEN,BAN/HUI</t>
  </si>
  <si>
    <t xml:space="preserve">17919417512	</t>
  </si>
  <si>
    <t>[科隆]科隆施柏阁酒店(Steigenberger Hotel Köln)(56163182)</t>
  </si>
  <si>
    <t>高级房, 2 张单人床&lt;不退款&gt;&lt;2人入住&gt;</t>
  </si>
  <si>
    <t>Lagrange/Guy,Lentz/Julien</t>
  </si>
  <si>
    <t xml:space="preserve">4642SD057027	</t>
  </si>
  <si>
    <t xml:space="preserve">17932962231	</t>
  </si>
  <si>
    <t>[格拉斯哥]亚历山大汤姆森酒店(Alexander Thomson Hotel)(55281163)</t>
  </si>
  <si>
    <t>双人床房&lt;早餐&gt;&lt;不退款&gt;&lt;2人入住&gt;</t>
  </si>
  <si>
    <t>Agboje/Peter Onyekachukwu,Agboje/Chiamaka Cynthia</t>
  </si>
  <si>
    <t xml:space="preserve">17933192641	</t>
  </si>
  <si>
    <t>[柏林]柏林夏洛滕堡盖茨诺富姆酒店(Novum Hotel Gates Berlin Charlottenburg)(55653150)</t>
  </si>
  <si>
    <t>Lothe/Annette</t>
  </si>
  <si>
    <t xml:space="preserve">EXPEDIA_1942055219	</t>
  </si>
  <si>
    <t xml:space="preserve">17948875051	</t>
  </si>
  <si>
    <t>[胡志明市]西贡中心铂尔曼酒店(Pullman Saigon Centre)(55270481)</t>
  </si>
  <si>
    <t>高级双床房&lt;不退款&gt;&lt;2人入住&gt;</t>
  </si>
  <si>
    <t>LEE/SOOYOUNG</t>
  </si>
  <si>
    <t xml:space="preserve">17952612571	</t>
  </si>
  <si>
    <t>[茉莉芬]阿斯顿马迪恩酒店及会议中心(ASTON Madiun Hotel &amp; Conference Center)(55851811)</t>
  </si>
  <si>
    <t>豪华房&lt;2人入住&gt;&lt;不退款&gt;</t>
  </si>
  <si>
    <t>Puspitaningrum/Etyk</t>
  </si>
  <si>
    <t xml:space="preserve">17953623352	</t>
  </si>
  <si>
    <t>[伊斯坦布尔]伊斯坦布尔 - 旧城皇冠假日酒店 - IHG 旗下饭店(Crowne Plaza Istanbul - Old City, an Ihg Hotel)(55311999)</t>
  </si>
  <si>
    <t>标准房&lt;2人入住&gt;&lt;不退款&gt;</t>
  </si>
  <si>
    <t>SLEIMAN/AHMAD MOHAMAD</t>
  </si>
  <si>
    <t xml:space="preserve">acknowledge	</t>
  </si>
  <si>
    <t xml:space="preserve">17956259522	</t>
  </si>
  <si>
    <t>[Pekiringan]井里汶瑞士贝尔酒店(Swiss-Belhotel Cirebon)(55380643)</t>
  </si>
  <si>
    <t>高级豪华双人间&lt;2人入住&gt;&lt;不退款&gt;&lt;早餐&gt;</t>
  </si>
  <si>
    <t>HENDRA PERMANA/Empep</t>
  </si>
  <si>
    <t xml:space="preserve">17956656034	</t>
  </si>
  <si>
    <t>[Muja Muju]库苏曼尼卡拉大街酒店(Favehotel Kusumanegara)(55321060)</t>
  </si>
  <si>
    <t>趣味房&lt;2人入住&gt;&lt;不退款&gt;&lt;早餐&gt;</t>
  </si>
  <si>
    <t>ARIE/FANDAH</t>
  </si>
  <si>
    <t xml:space="preserve">17956949888	</t>
  </si>
  <si>
    <t>[Tanjung Binga]喜来登贝利唐度假酒店(Sheraton Belitung Resort)(71612859)</t>
  </si>
  <si>
    <t>花园景特大床房带阳台&lt;2人入住&gt;&lt;不退款&gt;&lt;早餐&gt;</t>
  </si>
  <si>
    <t>Shofwan/Iqbal Shoffan</t>
  </si>
  <si>
    <t xml:space="preserve">2556323	</t>
  </si>
  <si>
    <t>取消</t>
  </si>
  <si>
    <t xml:space="preserve">17957567652	</t>
  </si>
  <si>
    <t>[德里]新德里尼赫鲁广场伊洛斯酒店(Eros Hotel New Delhi, Nehru Place)(55944733)</t>
  </si>
  <si>
    <t>高级房&lt;不退款&gt;&lt;2人入住&gt;</t>
  </si>
  <si>
    <t>Dixit/Ashutosh,Dixit/Sangeeta</t>
  </si>
  <si>
    <t xml:space="preserve">2556558	</t>
  </si>
  <si>
    <t xml:space="preserve">6226618	</t>
  </si>
  <si>
    <t xml:space="preserve">17961253397	</t>
  </si>
  <si>
    <t>[威森肖]大不列颠机场酒店(Britannia Airport Hotel)(60494044)</t>
  </si>
  <si>
    <t>标准双人房&lt;不退款&gt;&lt;2人入住&gt;</t>
  </si>
  <si>
    <t>Ali/Zaneb</t>
  </si>
  <si>
    <t xml:space="preserve">77017470	</t>
  </si>
  <si>
    <t xml:space="preserve">17961686272	</t>
  </si>
  <si>
    <t>[null](89916455)</t>
  </si>
  <si>
    <t xml:space="preserve">17961766115	</t>
  </si>
  <si>
    <t>[新加坡]新加坡优良酒店 - 尼斯 (Staycation Approved)(Value Hotel Nice (Staycation Approved))(55280518)</t>
  </si>
  <si>
    <t>高级双人床房&lt;2人入住&gt;&lt;不退款&gt;</t>
  </si>
  <si>
    <t>Mahmood/Siti Nuraisha,Saifulzaman/Saif Izza</t>
  </si>
  <si>
    <t xml:space="preserve">2557333	</t>
  </si>
  <si>
    <t xml:space="preserve">17961835514	</t>
  </si>
  <si>
    <t>[旧金山]旧金山马克霍普金斯洲际酒店(InterContinental Mark Hopkins San Francisco, an Ihg Hotel)(55354789)</t>
  </si>
  <si>
    <t>KHAN/HASIB</t>
  </si>
  <si>
    <t xml:space="preserve">2557363	</t>
  </si>
  <si>
    <t xml:space="preserve">17963849584	</t>
  </si>
  <si>
    <t>[新开罗]开罗都喜天丽湖景酒店(Dusit Thani Lakeview Cairo)(77366629)</t>
  </si>
  <si>
    <t>豪华双人床房&lt;2人入住&gt;&lt;不退款&gt;</t>
  </si>
  <si>
    <t>GUO/fuqing</t>
  </si>
  <si>
    <t xml:space="preserve">17964840869	</t>
  </si>
  <si>
    <t>[吉隆坡]吉隆坡斯里太平洋酒店(Seri Pacific Hotel Kuala Lumpur)(55439325)</t>
  </si>
  <si>
    <t>尊贵豪华特大床房&lt;2人入住&gt;&lt;不退款&gt;&lt;早餐&gt;</t>
  </si>
  <si>
    <t>TANG/YOKE CHIN</t>
  </si>
  <si>
    <t xml:space="preserve">17965263709	</t>
  </si>
  <si>
    <t>[雅加达]班达拉雅加达机场费尔姆7号度假酒店(FM7 Resort Hotel Bandara Jakarta Airport)(56185734)</t>
  </si>
  <si>
    <t>高级房&lt;2人入住&gt;&lt;不退款&gt;&lt;早餐&gt;</t>
  </si>
  <si>
    <t>Rahman/Kazi</t>
  </si>
  <si>
    <t xml:space="preserve">2557841	</t>
  </si>
  <si>
    <t xml:space="preserve">17965388990	</t>
  </si>
  <si>
    <t>[吉隆坡]吉隆坡翠绿山酒店(Verdant Hill Hotel Kuala Lumpur)(56196414)</t>
  </si>
  <si>
    <t>豪华大床房&lt;2人入住&gt;&lt;不退款&gt;</t>
  </si>
  <si>
    <t>YAHAYA/MUHAMAD SYAMIL ASRAF</t>
  </si>
  <si>
    <t xml:space="preserve">2557916	</t>
  </si>
  <si>
    <t xml:space="preserve">15549976185	</t>
  </si>
  <si>
    <t>退单</t>
  </si>
  <si>
    <t>[长滩岛]长滩岛红椰子沙滩酒店(Red Coconut Beach Hotel Boracay)(55270345)</t>
  </si>
  <si>
    <t>主豪华房&lt;不退款&gt;&lt;2人入住&gt;</t>
  </si>
  <si>
    <t>villanueva/rebecca,villanueva/rebecca,villanueva/rebecca,villanueva/rebecca</t>
  </si>
  <si>
    <t>，</t>
  </si>
  <si>
    <t>5.17 可退1848元</t>
  </si>
  <si>
    <t xml:space="preserve"> 31245 HKD</t>
  </si>
  <si>
    <t>A220524110229481</t>
  </si>
  <si>
    <t>总计：31245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</si>
  <si>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</si>
  <si>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</si>
  <si>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</si>
  <si>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</si>
  <si>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</si>
  <si>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</si>
  <si>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</si>
  <si>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</si>
  <si>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</si>
  <si>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</si>
  <si>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</si>
  <si>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</si>
  <si>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</si>
  <si>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</si>
  <si>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</si>
  <si>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</si>
  <si>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</si>
  <si>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</si>
  <si>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2022-05-20</t>
  </si>
  <si>
    <t>2557916</t>
  </si>
  <si>
    <t>吉隆坡翠绿山酒店</t>
  </si>
  <si>
    <t>YAHAYA MUHAMAD SYAMIL ASRAF</t>
  </si>
  <si>
    <t>2022-05-21</t>
  </si>
  <si>
    <t>退房日周结</t>
  </si>
  <si>
    <t>227.18</t>
  </si>
  <si>
    <t>265.00</t>
  </si>
  <si>
    <t>0</t>
  </si>
  <si>
    <t>0.00</t>
  </si>
  <si>
    <t>携程汇智国际直连</t>
  </si>
  <si>
    <t>925</t>
  </si>
  <si>
    <t>2022-05-20 21:24:49</t>
  </si>
  <si>
    <t>否</t>
  </si>
  <si>
    <t>汇智国际旅游发展有限公司</t>
  </si>
  <si>
    <t>直连</t>
  </si>
  <si>
    <t>2557841</t>
  </si>
  <si>
    <t>雅加达弗姆 7 号度假酒店</t>
  </si>
  <si>
    <t>Rahman Kazi</t>
  </si>
  <si>
    <t>280.34</t>
  </si>
  <si>
    <t>327.00</t>
  </si>
  <si>
    <t>2022-05-20 20:24:47</t>
  </si>
  <si>
    <t>2557696</t>
  </si>
  <si>
    <t>吉隆坡斯里太平洋酒店</t>
  </si>
  <si>
    <t>TANG YOKE CHIN</t>
  </si>
  <si>
    <t>477.52</t>
  </si>
  <si>
    <t>557.00</t>
  </si>
  <si>
    <t>2022-05-20 18:36:31</t>
  </si>
  <si>
    <t>2557421</t>
  </si>
  <si>
    <t>开罗都喜天丽湖景酒店</t>
  </si>
  <si>
    <t>GUO fuqing</t>
  </si>
  <si>
    <t>1381.11</t>
  </si>
  <si>
    <t>1611.00</t>
  </si>
  <si>
    <t>2022-05-20 14:26:28</t>
  </si>
  <si>
    <t>2557363</t>
  </si>
  <si>
    <t>旧金山马克霍普金斯洲际酒店</t>
  </si>
  <si>
    <t>KHAN HASIB</t>
  </si>
  <si>
    <t>1625.44</t>
  </si>
  <si>
    <t>1896.00</t>
  </si>
  <si>
    <t>2022-05-20 13:22:24</t>
  </si>
  <si>
    <t>2557333</t>
  </si>
  <si>
    <t>新加坡优良酒店－尼斯</t>
  </si>
  <si>
    <t>Mahmood Siti Nuraisha,Saifulzaman Saif Izza</t>
  </si>
  <si>
    <t>363.50</t>
  </si>
  <si>
    <t>424.00</t>
  </si>
  <si>
    <t>2022-05-20 12:47:09</t>
  </si>
  <si>
    <t>2557298</t>
  </si>
  <si>
    <t>美国大酒店</t>
  </si>
  <si>
    <t>Benoit Dustin</t>
  </si>
  <si>
    <t>2439.88</t>
  </si>
  <si>
    <t>2846.00</t>
  </si>
  <si>
    <t>2022-05-20 12:25:07</t>
  </si>
  <si>
    <t>2557071</t>
  </si>
  <si>
    <t>大不列颠机场酒店</t>
  </si>
  <si>
    <t>Ali Zaneb</t>
  </si>
  <si>
    <t>424.36</t>
  </si>
  <si>
    <t>495.00</t>
  </si>
  <si>
    <t>2022-05-20 06:55:42</t>
  </si>
  <si>
    <t>2022-05-19</t>
  </si>
  <si>
    <t>2556558</t>
  </si>
  <si>
    <t>新德里尼赫鲁广场伊洛斯酒店</t>
  </si>
  <si>
    <t>Dixit Ashutosh,Dixit Sangeeta</t>
  </si>
  <si>
    <t>465.37</t>
  </si>
  <si>
    <t>540.00</t>
  </si>
  <si>
    <t>2022-05-19 18:12:47</t>
  </si>
  <si>
    <t>2556226</t>
  </si>
  <si>
    <t>库苏曼尼卡拉大街酒店</t>
  </si>
  <si>
    <t>ARIE FANDAH</t>
  </si>
  <si>
    <t>138.75</t>
  </si>
  <si>
    <t>161.00</t>
  </si>
  <si>
    <t>2022-05-19 12:51:58</t>
  </si>
  <si>
    <t>2556113</t>
  </si>
  <si>
    <t>井里汶瑞士贝尔酒店</t>
  </si>
  <si>
    <t>HENDRA PERMANA Empep</t>
  </si>
  <si>
    <t>313.70</t>
  </si>
  <si>
    <t>364.00</t>
  </si>
  <si>
    <t>2022-05-19 11:22:33</t>
  </si>
  <si>
    <t>2022-05-18</t>
  </si>
  <si>
    <t>2555684</t>
  </si>
  <si>
    <t>伊斯坦布尔旧城皇冠假日酒店</t>
  </si>
  <si>
    <t>SLEIMAN AHMAD MOHAMAD</t>
  </si>
  <si>
    <t>1585.66</t>
  </si>
  <si>
    <t>1844.00</t>
  </si>
  <si>
    <t>2022-05-18 23:02:09</t>
  </si>
  <si>
    <t>2555326</t>
  </si>
  <si>
    <t>阿斯顿马迪恩酒店及会议中心</t>
  </si>
  <si>
    <t>Puspitaningrum Etyk</t>
  </si>
  <si>
    <t>533.14</t>
  </si>
  <si>
    <t>620.00</t>
  </si>
  <si>
    <t>2022-05-18 16:53:03</t>
  </si>
  <si>
    <t>2022-05-17</t>
  </si>
  <si>
    <t>2554372</t>
  </si>
  <si>
    <t>西贡中心铂尔曼酒店</t>
  </si>
  <si>
    <t>LEE SOOYOUNG</t>
  </si>
  <si>
    <t>1027.31</t>
  </si>
  <si>
    <t>1186.00</t>
  </si>
  <si>
    <t>2022-05-17 20:12:43</t>
  </si>
  <si>
    <t>2022-05-14</t>
  </si>
  <si>
    <t>2551243</t>
  </si>
  <si>
    <t>柏林夏洛滕堡盖茨诺富姆酒店</t>
  </si>
  <si>
    <t>Lothe Annette</t>
  </si>
  <si>
    <t>535.50</t>
  </si>
  <si>
    <t>618.00</t>
  </si>
  <si>
    <t>2022-05-14 18:15:59</t>
  </si>
  <si>
    <t>2551057</t>
  </si>
  <si>
    <t xml:space="preserve">亚历山大汤姆森酒店  </t>
  </si>
  <si>
    <t>Agboje Peter Onyekachukwu,Agboje Chiamaka Cynthia</t>
  </si>
  <si>
    <t>496.50</t>
  </si>
  <si>
    <t>573.00</t>
  </si>
  <si>
    <t>2022-05-14 15:31:01</t>
  </si>
  <si>
    <t>2022-05-11</t>
  </si>
  <si>
    <t>2546834</t>
  </si>
  <si>
    <t>科隆施泰根博阁酒店</t>
  </si>
  <si>
    <t>Lagrange Guy,Lentz Julien</t>
  </si>
  <si>
    <t>816.62</t>
  </si>
  <si>
    <t>950.00</t>
  </si>
  <si>
    <t>2022-05-11 15:27:06</t>
  </si>
  <si>
    <t>2022-05-10</t>
  </si>
  <si>
    <t>2545466</t>
  </si>
  <si>
    <t>宜必思米兰大酒店</t>
  </si>
  <si>
    <t>DING CHEN,BAN HUI</t>
  </si>
  <si>
    <t>386.55</t>
  </si>
  <si>
    <t>450.00</t>
  </si>
  <si>
    <t>2022-05-10 16:29:59</t>
  </si>
  <si>
    <t>2022-05-08</t>
  </si>
  <si>
    <t>2542201</t>
  </si>
  <si>
    <t>奥尔良赌场酒店</t>
  </si>
  <si>
    <t>Ruiz Paula,Cobb Peter</t>
  </si>
  <si>
    <t>1275.35</t>
  </si>
  <si>
    <t>1499.00</t>
  </si>
  <si>
    <t>2022-05-08 05:53:00</t>
  </si>
  <si>
    <t>2022-05-06</t>
  </si>
  <si>
    <t>2539237</t>
  </si>
  <si>
    <t>贝斯特德河燕子酒店</t>
  </si>
  <si>
    <t>Hunt Stuart</t>
  </si>
  <si>
    <t>455.22</t>
  </si>
  <si>
    <t>536.00</t>
  </si>
  <si>
    <t>2022-05-06 02:46:25</t>
  </si>
  <si>
    <t>2022-04-17</t>
  </si>
  <si>
    <t>2514979</t>
  </si>
  <si>
    <t>里斯本广场酒店 - 传承酒店集团</t>
  </si>
  <si>
    <t>IBANEZ Arnaud</t>
  </si>
  <si>
    <t>916.23</t>
  </si>
  <si>
    <t>1126.00</t>
  </si>
  <si>
    <t>2022-04-17 16:03:38</t>
  </si>
  <si>
    <t>2022-04-11</t>
  </si>
  <si>
    <t>2506586</t>
  </si>
  <si>
    <t>欧洲塞尔科蒂尔酒店</t>
  </si>
  <si>
    <t>Sparkes Colin Edward,Belland Maria</t>
  </si>
  <si>
    <t>7018.02</t>
  </si>
  <si>
    <t>8628.00</t>
  </si>
  <si>
    <t>2022-04-11 17:33:04</t>
  </si>
  <si>
    <t>2022-04-04</t>
  </si>
  <si>
    <t>2496584</t>
  </si>
  <si>
    <t>Wells Cristina</t>
  </si>
  <si>
    <t>1060.93</t>
  </si>
  <si>
    <t>1304.00</t>
  </si>
  <si>
    <t>2022-04-04 09:34:44</t>
  </si>
  <si>
    <t>2022-03-30</t>
  </si>
  <si>
    <t>2489252</t>
  </si>
  <si>
    <t>温哥华中心假日套房酒店</t>
  </si>
  <si>
    <t>Ho David E.</t>
  </si>
  <si>
    <t>1277.29</t>
  </si>
  <si>
    <t>1568.00</t>
  </si>
  <si>
    <t>2022-03-30 04:33:48</t>
  </si>
  <si>
    <t>2022-03-26</t>
  </si>
  <si>
    <t>2483383</t>
  </si>
  <si>
    <t>米兰蒙特拿破仑大道套房酒店</t>
  </si>
  <si>
    <t>Osnis Diana</t>
  </si>
  <si>
    <t>2203.49</t>
  </si>
  <si>
    <t>2705.00</t>
  </si>
  <si>
    <t>2022-03-26 09:22:03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</si>
</sst>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44700</v>
      </c>
      <c r="G2" s="6">
        <v>44702</v>
      </c>
      <c r="H2" s="4">
        <v>1</v>
      </c>
      <c r="I2" s="4">
        <v>2</v>
      </c>
      <c r="J2" s="4">
        <v>2</v>
      </c>
      <c r="K2" s="4" t="s">
        <v>30</v>
      </c>
      <c r="L2" s="4">
        <v>2705</v>
      </c>
      <c r="M2" s="4">
        <v>2705</v>
      </c>
      <c r="N2" s="4" t="s">
        <v>31</v>
      </c>
      <c r="O2" s="4" t="s">
        <v>32</v>
      </c>
      <c r="P2" s="4" t="s">
        <v>33</v>
      </c>
      <c r="Q2" s="4">
        <v>0</v>
      </c>
      <c r="R2" s="7">
        <v>44646</v>
      </c>
      <c r="S2" s="6">
        <v>44705</v>
      </c>
      <c r="T2" s="4" t="s">
        <v>34</v>
      </c>
      <c r="U2" s="4">
        <v>2705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44701</v>
      </c>
      <c r="G3" s="6">
        <v>44702</v>
      </c>
      <c r="H3" s="4">
        <v>1</v>
      </c>
      <c r="I3" s="4">
        <v>1</v>
      </c>
      <c r="J3" s="4">
        <v>1</v>
      </c>
      <c r="K3" s="4" t="s">
        <v>30</v>
      </c>
      <c r="L3" s="4">
        <v>1568</v>
      </c>
      <c r="M3" s="4">
        <v>1568</v>
      </c>
      <c r="N3" s="4" t="s">
        <v>40</v>
      </c>
      <c r="O3" s="4" t="s">
        <v>32</v>
      </c>
      <c r="P3" s="4" t="s">
        <v>33</v>
      </c>
      <c r="Q3" s="4">
        <v>0</v>
      </c>
      <c r="R3" s="7">
        <v>44650</v>
      </c>
      <c r="S3" s="6">
        <v>44705</v>
      </c>
      <c r="T3" s="4" t="s">
        <v>34</v>
      </c>
      <c r="U3" s="4">
        <v>1568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44701</v>
      </c>
      <c r="G4" s="6">
        <v>44702</v>
      </c>
      <c r="H4" s="4">
        <v>1</v>
      </c>
      <c r="I4" s="4">
        <v>1</v>
      </c>
      <c r="J4" s="4">
        <v>1</v>
      </c>
      <c r="K4" s="4" t="s">
        <v>30</v>
      </c>
      <c r="L4" s="4">
        <v>1304</v>
      </c>
      <c r="M4" s="4">
        <v>1304</v>
      </c>
      <c r="N4" s="4" t="s">
        <v>46</v>
      </c>
      <c r="O4" s="4" t="s">
        <v>32</v>
      </c>
      <c r="P4" s="4" t="s">
        <v>33</v>
      </c>
      <c r="Q4" s="4">
        <v>0</v>
      </c>
      <c r="R4" s="7">
        <v>44655</v>
      </c>
      <c r="S4" s="6">
        <v>44705</v>
      </c>
      <c r="T4" s="4" t="s">
        <v>34</v>
      </c>
      <c r="U4" s="4">
        <v>1304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44698</v>
      </c>
      <c r="G5" s="6">
        <v>44702</v>
      </c>
      <c r="H5" s="4">
        <v>1</v>
      </c>
      <c r="I5" s="4">
        <v>4</v>
      </c>
      <c r="J5" s="4">
        <v>4</v>
      </c>
      <c r="K5" s="4" t="s">
        <v>30</v>
      </c>
      <c r="L5" s="4">
        <v>8628</v>
      </c>
      <c r="M5" s="4">
        <v>8628</v>
      </c>
      <c r="N5" s="4" t="s">
        <v>51</v>
      </c>
      <c r="O5" s="4" t="s">
        <v>32</v>
      </c>
      <c r="P5" s="4" t="s">
        <v>33</v>
      </c>
      <c r="Q5" s="4">
        <v>0</v>
      </c>
      <c r="R5" s="7">
        <v>44662</v>
      </c>
      <c r="S5" s="6">
        <v>44705</v>
      </c>
      <c r="T5" s="4" t="s">
        <v>34</v>
      </c>
      <c r="U5" s="4">
        <v>8628</v>
      </c>
      <c r="V5" s="4">
        <v>0</v>
      </c>
      <c r="W5" s="4">
        <v>0</v>
      </c>
      <c r="X5" s="4" t="s">
        <v>41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44701</v>
      </c>
      <c r="G6" s="6">
        <v>44702</v>
      </c>
      <c r="H6" s="4">
        <v>1</v>
      </c>
      <c r="I6" s="4">
        <v>1</v>
      </c>
      <c r="J6" s="4">
        <v>1</v>
      </c>
      <c r="K6" s="4" t="s">
        <v>30</v>
      </c>
      <c r="L6" s="4">
        <v>1126</v>
      </c>
      <c r="M6" s="4">
        <v>1126</v>
      </c>
      <c r="N6" s="4" t="s">
        <v>56</v>
      </c>
      <c r="O6" s="4" t="s">
        <v>32</v>
      </c>
      <c r="P6" s="4" t="s">
        <v>33</v>
      </c>
      <c r="Q6" s="4">
        <v>0</v>
      </c>
      <c r="R6" s="7">
        <v>44668</v>
      </c>
      <c r="S6" s="6">
        <v>44705</v>
      </c>
      <c r="T6" s="4" t="s">
        <v>34</v>
      </c>
      <c r="U6" s="4">
        <v>1126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44701</v>
      </c>
      <c r="G7" s="6">
        <v>44702</v>
      </c>
      <c r="H7" s="4">
        <v>1</v>
      </c>
      <c r="I7" s="4">
        <v>1</v>
      </c>
      <c r="J7" s="4">
        <v>1</v>
      </c>
      <c r="K7" s="4" t="s">
        <v>30</v>
      </c>
      <c r="L7" s="4">
        <v>536</v>
      </c>
      <c r="M7" s="4">
        <v>536</v>
      </c>
      <c r="N7" s="4" t="s">
        <v>60</v>
      </c>
      <c r="O7" s="4" t="s">
        <v>32</v>
      </c>
      <c r="P7" s="4" t="s">
        <v>33</v>
      </c>
      <c r="Q7" s="4">
        <v>0</v>
      </c>
      <c r="R7" s="7">
        <v>44687</v>
      </c>
      <c r="S7" s="6">
        <v>44705</v>
      </c>
      <c r="T7" s="4" t="s">
        <v>34</v>
      </c>
      <c r="U7" s="4">
        <v>536</v>
      </c>
      <c r="V7" s="4">
        <v>0</v>
      </c>
      <c r="W7" s="4">
        <v>0</v>
      </c>
      <c r="X7" s="4" t="s">
        <v>41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44</v>
      </c>
      <c r="E8" s="4" t="s">
        <v>63</v>
      </c>
      <c r="F8" s="6">
        <v>44701</v>
      </c>
      <c r="G8" s="6">
        <v>44702</v>
      </c>
      <c r="H8" s="4">
        <v>1</v>
      </c>
      <c r="I8" s="4">
        <v>1</v>
      </c>
      <c r="J8" s="4">
        <v>1</v>
      </c>
      <c r="K8" s="4" t="s">
        <v>30</v>
      </c>
      <c r="L8" s="4">
        <v>1499</v>
      </c>
      <c r="M8" s="4">
        <v>1499</v>
      </c>
      <c r="N8" s="4" t="s">
        <v>64</v>
      </c>
      <c r="O8" s="4" t="s">
        <v>32</v>
      </c>
      <c r="P8" s="4" t="s">
        <v>33</v>
      </c>
      <c r="Q8" s="4">
        <v>0</v>
      </c>
      <c r="R8" s="7">
        <v>44689</v>
      </c>
      <c r="S8" s="6">
        <v>44705</v>
      </c>
      <c r="T8" s="4" t="s">
        <v>34</v>
      </c>
      <c r="U8" s="4">
        <v>1499</v>
      </c>
      <c r="V8" s="4">
        <v>0</v>
      </c>
      <c r="W8" s="4">
        <v>0</v>
      </c>
      <c r="X8" s="4" t="s">
        <v>41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44701</v>
      </c>
      <c r="G9" s="6">
        <v>44702</v>
      </c>
      <c r="H9" s="4">
        <v>1</v>
      </c>
      <c r="I9" s="4">
        <v>1</v>
      </c>
      <c r="J9" s="4">
        <v>1</v>
      </c>
      <c r="K9" s="4" t="s">
        <v>30</v>
      </c>
      <c r="L9" s="4">
        <v>450</v>
      </c>
      <c r="M9" s="4">
        <v>450</v>
      </c>
      <c r="N9" s="4" t="s">
        <v>69</v>
      </c>
      <c r="O9" s="4" t="s">
        <v>32</v>
      </c>
      <c r="P9" s="4" t="s">
        <v>33</v>
      </c>
      <c r="Q9" s="4">
        <v>0</v>
      </c>
      <c r="R9" s="7">
        <v>44691</v>
      </c>
      <c r="S9" s="6">
        <v>44705</v>
      </c>
      <c r="T9" s="4" t="s">
        <v>34</v>
      </c>
      <c r="U9" s="4">
        <v>450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44701</v>
      </c>
      <c r="G10" s="6">
        <v>44702</v>
      </c>
      <c r="H10" s="4">
        <v>1</v>
      </c>
      <c r="I10" s="4">
        <v>1</v>
      </c>
      <c r="J10" s="4">
        <v>1</v>
      </c>
      <c r="K10" s="4" t="s">
        <v>30</v>
      </c>
      <c r="L10" s="4">
        <v>950</v>
      </c>
      <c r="M10" s="4">
        <v>950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44692</v>
      </c>
      <c r="S10" s="6">
        <v>44705</v>
      </c>
      <c r="T10" s="4" t="s">
        <v>34</v>
      </c>
      <c r="U10" s="4">
        <v>950</v>
      </c>
      <c r="V10" s="4">
        <v>0</v>
      </c>
      <c r="W10" s="4">
        <v>0</v>
      </c>
      <c r="X10" s="4" t="s">
        <v>41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44701</v>
      </c>
      <c r="G11" s="6">
        <v>44702</v>
      </c>
      <c r="H11" s="4">
        <v>1</v>
      </c>
      <c r="I11" s="4">
        <v>1</v>
      </c>
      <c r="J11" s="4">
        <v>1</v>
      </c>
      <c r="K11" s="4" t="s">
        <v>30</v>
      </c>
      <c r="L11" s="4">
        <v>573</v>
      </c>
      <c r="M11" s="4">
        <v>573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44695</v>
      </c>
      <c r="S11" s="6">
        <v>44705</v>
      </c>
      <c r="T11" s="4" t="s">
        <v>34</v>
      </c>
      <c r="U11" s="4">
        <v>573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50</v>
      </c>
      <c r="F12" s="6">
        <v>44701</v>
      </c>
      <c r="G12" s="6">
        <v>44702</v>
      </c>
      <c r="H12" s="4">
        <v>1</v>
      </c>
      <c r="I12" s="4">
        <v>1</v>
      </c>
      <c r="J12" s="4">
        <v>1</v>
      </c>
      <c r="K12" s="4" t="s">
        <v>30</v>
      </c>
      <c r="L12" s="4">
        <v>618</v>
      </c>
      <c r="M12" s="4">
        <v>618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44695</v>
      </c>
      <c r="S12" s="6">
        <v>44705</v>
      </c>
      <c r="T12" s="4" t="s">
        <v>34</v>
      </c>
      <c r="U12" s="4">
        <v>618</v>
      </c>
      <c r="V12" s="4">
        <v>0</v>
      </c>
      <c r="W12" s="4">
        <v>0</v>
      </c>
      <c r="X12" s="4" t="s">
        <v>41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44700</v>
      </c>
      <c r="G13" s="6">
        <v>44702</v>
      </c>
      <c r="H13" s="4">
        <v>1</v>
      </c>
      <c r="I13" s="4">
        <v>2</v>
      </c>
      <c r="J13" s="4">
        <v>2</v>
      </c>
      <c r="K13" s="4" t="s">
        <v>30</v>
      </c>
      <c r="L13" s="4">
        <v>1186</v>
      </c>
      <c r="M13" s="4">
        <v>1186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44698</v>
      </c>
      <c r="S13" s="6">
        <v>44705</v>
      </c>
      <c r="T13" s="4" t="s">
        <v>34</v>
      </c>
      <c r="U13" s="4">
        <v>1186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44701</v>
      </c>
      <c r="G14" s="6">
        <v>44702</v>
      </c>
      <c r="H14" s="4">
        <v>2</v>
      </c>
      <c r="I14" s="4">
        <v>1</v>
      </c>
      <c r="J14" s="4">
        <v>2</v>
      </c>
      <c r="K14" s="4" t="s">
        <v>30</v>
      </c>
      <c r="L14" s="4">
        <v>620</v>
      </c>
      <c r="M14" s="4">
        <v>620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44699</v>
      </c>
      <c r="S14" s="6">
        <v>44705</v>
      </c>
      <c r="T14" s="4" t="s">
        <v>34</v>
      </c>
      <c r="U14" s="4">
        <v>620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44700</v>
      </c>
      <c r="G15" s="6">
        <v>44702</v>
      </c>
      <c r="H15" s="4">
        <v>1</v>
      </c>
      <c r="I15" s="4">
        <v>2</v>
      </c>
      <c r="J15" s="4">
        <v>2</v>
      </c>
      <c r="K15" s="4" t="s">
        <v>30</v>
      </c>
      <c r="L15" s="4">
        <v>1844</v>
      </c>
      <c r="M15" s="4">
        <v>1844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44699</v>
      </c>
      <c r="S15" s="6">
        <v>44705</v>
      </c>
      <c r="T15" s="4" t="s">
        <v>34</v>
      </c>
      <c r="U15" s="4">
        <v>1844</v>
      </c>
      <c r="V15" s="4">
        <v>0</v>
      </c>
      <c r="W15" s="4">
        <v>0</v>
      </c>
      <c r="X15" s="4" t="s">
        <v>41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44701</v>
      </c>
      <c r="G16" s="6">
        <v>44702</v>
      </c>
      <c r="H16" s="4">
        <v>1</v>
      </c>
      <c r="I16" s="4">
        <v>1</v>
      </c>
      <c r="J16" s="4">
        <v>1</v>
      </c>
      <c r="K16" s="4" t="s">
        <v>30</v>
      </c>
      <c r="L16" s="4">
        <v>364</v>
      </c>
      <c r="M16" s="4">
        <v>364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44700</v>
      </c>
      <c r="S16" s="6">
        <v>44705</v>
      </c>
      <c r="T16" s="4" t="s">
        <v>34</v>
      </c>
      <c r="U16" s="4">
        <v>364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44701</v>
      </c>
      <c r="G17" s="6">
        <v>44702</v>
      </c>
      <c r="H17" s="4">
        <v>1</v>
      </c>
      <c r="I17" s="4">
        <v>1</v>
      </c>
      <c r="J17" s="4">
        <v>1</v>
      </c>
      <c r="K17" s="4" t="s">
        <v>30</v>
      </c>
      <c r="L17" s="4">
        <v>161</v>
      </c>
      <c r="M17" s="4">
        <v>161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44700</v>
      </c>
      <c r="S17" s="6">
        <v>44705</v>
      </c>
      <c r="T17" s="4" t="s">
        <v>34</v>
      </c>
      <c r="U17" s="4">
        <v>161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44700</v>
      </c>
      <c r="G18" s="6">
        <v>44702</v>
      </c>
      <c r="H18" s="4">
        <v>1</v>
      </c>
      <c r="I18" s="4">
        <v>2</v>
      </c>
      <c r="J18" s="4">
        <v>2</v>
      </c>
      <c r="K18" s="4" t="s">
        <v>30</v>
      </c>
      <c r="L18" s="4">
        <v>1577</v>
      </c>
      <c r="M18" s="4">
        <v>1577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44700</v>
      </c>
      <c r="S18" s="6">
        <v>44705</v>
      </c>
      <c r="T18" s="4" t="s">
        <v>34</v>
      </c>
      <c r="U18" s="4">
        <v>1577</v>
      </c>
      <c r="V18" s="4">
        <v>0</v>
      </c>
      <c r="W18" s="4">
        <v>0</v>
      </c>
      <c r="X18" s="4" t="s">
        <v>108</v>
      </c>
      <c r="Y18" s="4" t="s">
        <v>41</v>
      </c>
    </row>
    <row r="19" s="4" customFormat="1" spans="1:25">
      <c r="A19" s="4" t="s">
        <v>104</v>
      </c>
      <c r="B19" s="4" t="s">
        <v>26</v>
      </c>
      <c r="C19" s="4" t="s">
        <v>109</v>
      </c>
      <c r="D19" s="4" t="s">
        <v>105</v>
      </c>
      <c r="E19" s="4" t="s">
        <v>106</v>
      </c>
      <c r="F19" s="6">
        <v>44700</v>
      </c>
      <c r="G19" s="6">
        <v>44702</v>
      </c>
      <c r="H19" s="4">
        <v>1</v>
      </c>
      <c r="I19" s="4">
        <v>2</v>
      </c>
      <c r="J19" s="4">
        <v>2</v>
      </c>
      <c r="K19" s="4" t="s">
        <v>30</v>
      </c>
      <c r="L19" s="4">
        <v>-1577</v>
      </c>
      <c r="M19" s="4">
        <v>-1577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44700</v>
      </c>
      <c r="S19" s="6">
        <v>44705</v>
      </c>
      <c r="T19" s="4" t="s">
        <v>34</v>
      </c>
      <c r="U19" s="4">
        <v>-1577</v>
      </c>
      <c r="V19" s="4">
        <v>0</v>
      </c>
      <c r="W19" s="4">
        <v>0</v>
      </c>
      <c r="X19" s="4" t="s">
        <v>108</v>
      </c>
      <c r="Y19" s="4" t="s">
        <v>41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44701</v>
      </c>
      <c r="G20" s="6">
        <v>44702</v>
      </c>
      <c r="H20" s="4">
        <v>1</v>
      </c>
      <c r="I20" s="4">
        <v>1</v>
      </c>
      <c r="J20" s="4">
        <v>1</v>
      </c>
      <c r="K20" s="4" t="s">
        <v>30</v>
      </c>
      <c r="L20" s="4">
        <v>540</v>
      </c>
      <c r="M20" s="4">
        <v>540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44700</v>
      </c>
      <c r="S20" s="6">
        <v>44705</v>
      </c>
      <c r="T20" s="4" t="s">
        <v>34</v>
      </c>
      <c r="U20" s="4">
        <v>540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44701</v>
      </c>
      <c r="G21" s="6">
        <v>44702</v>
      </c>
      <c r="H21" s="4">
        <v>1</v>
      </c>
      <c r="I21" s="4">
        <v>1</v>
      </c>
      <c r="J21" s="4">
        <v>1</v>
      </c>
      <c r="K21" s="4" t="s">
        <v>30</v>
      </c>
      <c r="L21" s="4">
        <v>495</v>
      </c>
      <c r="M21" s="4">
        <v>495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44701</v>
      </c>
      <c r="S21" s="6">
        <v>44705</v>
      </c>
      <c r="T21" s="4" t="s">
        <v>34</v>
      </c>
      <c r="U21" s="4">
        <v>495</v>
      </c>
      <c r="V21" s="4">
        <v>0</v>
      </c>
      <c r="W21" s="4">
        <v>0</v>
      </c>
      <c r="X21" s="4" t="s">
        <v>41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/>
      <c r="F22" s="6">
        <v>44701</v>
      </c>
      <c r="G22" s="6">
        <v>44702</v>
      </c>
      <c r="H22" s="4">
        <v>0</v>
      </c>
      <c r="I22" s="4">
        <v>1</v>
      </c>
      <c r="J22" s="4">
        <v>0</v>
      </c>
      <c r="K22" s="4" t="s">
        <v>30</v>
      </c>
      <c r="L22" s="4">
        <v>2846</v>
      </c>
      <c r="M22" s="4">
        <v>2846</v>
      </c>
      <c r="N22" s="4"/>
      <c r="O22" s="4" t="s">
        <v>32</v>
      </c>
      <c r="P22" s="4" t="s">
        <v>33</v>
      </c>
      <c r="Q22" s="4">
        <v>0</v>
      </c>
      <c r="R22" s="7">
        <v>44701</v>
      </c>
      <c r="S22" s="6">
        <v>44705</v>
      </c>
      <c r="T22" s="4" t="s">
        <v>34</v>
      </c>
      <c r="U22" s="4">
        <v>2846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44701</v>
      </c>
      <c r="G23" s="6">
        <v>44702</v>
      </c>
      <c r="H23" s="4">
        <v>1</v>
      </c>
      <c r="I23" s="4">
        <v>1</v>
      </c>
      <c r="J23" s="4">
        <v>1</v>
      </c>
      <c r="K23" s="4" t="s">
        <v>30</v>
      </c>
      <c r="L23" s="4">
        <v>424</v>
      </c>
      <c r="M23" s="4">
        <v>424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44701</v>
      </c>
      <c r="S23" s="6">
        <v>44705</v>
      </c>
      <c r="T23" s="4" t="s">
        <v>34</v>
      </c>
      <c r="U23" s="4">
        <v>424</v>
      </c>
      <c r="V23" s="4">
        <v>0</v>
      </c>
      <c r="W23" s="4">
        <v>0</v>
      </c>
      <c r="X23" s="4" t="s">
        <v>127</v>
      </c>
      <c r="Y23" s="4" t="s">
        <v>41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93</v>
      </c>
      <c r="F24" s="6">
        <v>44701</v>
      </c>
      <c r="G24" s="6">
        <v>44702</v>
      </c>
      <c r="H24" s="4">
        <v>1</v>
      </c>
      <c r="I24" s="4">
        <v>1</v>
      </c>
      <c r="J24" s="4">
        <v>1</v>
      </c>
      <c r="K24" s="4" t="s">
        <v>30</v>
      </c>
      <c r="L24" s="4">
        <v>1896</v>
      </c>
      <c r="M24" s="4">
        <v>1896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44701</v>
      </c>
      <c r="S24" s="6">
        <v>44705</v>
      </c>
      <c r="T24" s="4" t="s">
        <v>34</v>
      </c>
      <c r="U24" s="4">
        <v>1896</v>
      </c>
      <c r="V24" s="4">
        <v>0</v>
      </c>
      <c r="W24" s="4">
        <v>0</v>
      </c>
      <c r="X24" s="4" t="s">
        <v>131</v>
      </c>
      <c r="Y24" s="4" t="s">
        <v>41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44701</v>
      </c>
      <c r="G25" s="6">
        <v>44702</v>
      </c>
      <c r="H25" s="4">
        <v>1</v>
      </c>
      <c r="I25" s="4">
        <v>1</v>
      </c>
      <c r="J25" s="4">
        <v>1</v>
      </c>
      <c r="K25" s="4" t="s">
        <v>30</v>
      </c>
      <c r="L25" s="4">
        <v>1611</v>
      </c>
      <c r="M25" s="4">
        <v>1611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44701</v>
      </c>
      <c r="S25" s="6">
        <v>44705</v>
      </c>
      <c r="T25" s="4" t="s">
        <v>34</v>
      </c>
      <c r="U25" s="4">
        <v>1611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44701</v>
      </c>
      <c r="G26" s="6">
        <v>44702</v>
      </c>
      <c r="H26" s="4">
        <v>1</v>
      </c>
      <c r="I26" s="4">
        <v>1</v>
      </c>
      <c r="J26" s="4">
        <v>1</v>
      </c>
      <c r="K26" s="4" t="s">
        <v>30</v>
      </c>
      <c r="L26" s="4">
        <v>557</v>
      </c>
      <c r="M26" s="4">
        <v>557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44701</v>
      </c>
      <c r="S26" s="6">
        <v>44705</v>
      </c>
      <c r="T26" s="4" t="s">
        <v>34</v>
      </c>
      <c r="U26" s="4">
        <v>557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44701</v>
      </c>
      <c r="G27" s="6">
        <v>44702</v>
      </c>
      <c r="H27" s="4">
        <v>1</v>
      </c>
      <c r="I27" s="4">
        <v>1</v>
      </c>
      <c r="J27" s="4">
        <v>1</v>
      </c>
      <c r="K27" s="4" t="s">
        <v>30</v>
      </c>
      <c r="L27" s="4">
        <v>327</v>
      </c>
      <c r="M27" s="4">
        <v>327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44701</v>
      </c>
      <c r="S27" s="6">
        <v>44705</v>
      </c>
      <c r="T27" s="4" t="s">
        <v>34</v>
      </c>
      <c r="U27" s="4">
        <v>327</v>
      </c>
      <c r="V27" s="4">
        <v>0</v>
      </c>
      <c r="W27" s="4">
        <v>0</v>
      </c>
      <c r="X27" s="4" t="s">
        <v>144</v>
      </c>
      <c r="Y27" s="4" t="s">
        <v>41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44701</v>
      </c>
      <c r="G28" s="6">
        <v>44702</v>
      </c>
      <c r="H28" s="4">
        <v>1</v>
      </c>
      <c r="I28" s="4">
        <v>1</v>
      </c>
      <c r="J28" s="4">
        <v>1</v>
      </c>
      <c r="K28" s="4" t="s">
        <v>30</v>
      </c>
      <c r="L28" s="4">
        <v>265</v>
      </c>
      <c r="M28" s="4">
        <v>265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44701</v>
      </c>
      <c r="S28" s="6">
        <v>44705</v>
      </c>
      <c r="T28" s="4" t="s">
        <v>34</v>
      </c>
      <c r="U28" s="4">
        <v>265</v>
      </c>
      <c r="V28" s="4">
        <v>0</v>
      </c>
      <c r="W28" s="4">
        <v>0</v>
      </c>
      <c r="X28" s="4" t="s">
        <v>149</v>
      </c>
      <c r="Y28" s="4" t="s">
        <v>41</v>
      </c>
    </row>
    <row r="29" s="4" customFormat="1" spans="1:25">
      <c r="A29" s="4" t="s">
        <v>150</v>
      </c>
      <c r="B29" s="4" t="s">
        <v>26</v>
      </c>
      <c r="C29" s="4" t="s">
        <v>151</v>
      </c>
      <c r="D29" s="4" t="s">
        <v>152</v>
      </c>
      <c r="E29" s="4" t="s">
        <v>153</v>
      </c>
      <c r="F29" s="6">
        <v>44637</v>
      </c>
      <c r="G29" s="6">
        <v>44640</v>
      </c>
      <c r="H29" s="4">
        <v>2</v>
      </c>
      <c r="I29" s="4">
        <v>3</v>
      </c>
      <c r="J29" s="4">
        <v>6</v>
      </c>
      <c r="K29" s="4" t="s">
        <v>30</v>
      </c>
      <c r="L29" s="4">
        <v>-1848</v>
      </c>
      <c r="M29" s="4">
        <v>-1848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44360</v>
      </c>
      <c r="S29" s="6">
        <v>44705</v>
      </c>
      <c r="T29" s="4" t="s">
        <v>34</v>
      </c>
      <c r="U29" s="4">
        <v>-1848</v>
      </c>
      <c r="V29" s="4">
        <v>0</v>
      </c>
      <c r="W29" s="4">
        <v>0</v>
      </c>
      <c r="X29" s="4" t="s">
        <v>41</v>
      </c>
      <c r="Y2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A35" sqref="A35:A3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spans="1:9">
      <c r="A2" s="5">
        <v>17716771754</v>
      </c>
      <c r="B2" s="6">
        <v>44700</v>
      </c>
      <c r="C2" s="6">
        <v>44702</v>
      </c>
      <c r="D2" s="4">
        <v>2705</v>
      </c>
      <c r="E2" s="4" t="str">
        <f>VLOOKUP(A2,HOP!A:L,12,0)</f>
        <v>2705.00</v>
      </c>
      <c r="F2" s="4" t="str">
        <f>VLOOKUP(A2,HOP!A:C,3,0)</f>
        <v>2483383</v>
      </c>
      <c r="G2" s="4">
        <f>D2-E2</f>
        <v>0</v>
      </c>
      <c r="H2" s="4" t="str">
        <f>$H$1&amp;F2</f>
        <v>，2483383</v>
      </c>
      <c r="I2" s="4" t="str">
        <f>VLOOKUP(A2,HOP!A:U,21,0)</f>
        <v>直连</v>
      </c>
    </row>
    <row r="3" s="4" customFormat="1" spans="1:9">
      <c r="A3" s="5">
        <v>17735483070</v>
      </c>
      <c r="B3" s="6">
        <v>44701</v>
      </c>
      <c r="C3" s="6">
        <v>44702</v>
      </c>
      <c r="D3" s="4">
        <v>1568</v>
      </c>
      <c r="E3" s="4" t="str">
        <f>VLOOKUP(A3,HOP!A:L,12,0)</f>
        <v>1568.00</v>
      </c>
      <c r="F3" s="4" t="str">
        <f>VLOOKUP(A3,HOP!A:C,3,0)</f>
        <v>2489252</v>
      </c>
      <c r="G3" s="4">
        <f t="shared" ref="G3:G28" si="0">D3-E3</f>
        <v>0</v>
      </c>
      <c r="H3" s="4" t="str">
        <f t="shared" ref="H3:H28" si="1">$H$1&amp;F3</f>
        <v>，2489252</v>
      </c>
      <c r="I3" s="4" t="str">
        <f>VLOOKUP(A3,HOP!A:U,21,0)</f>
        <v>直连</v>
      </c>
    </row>
    <row r="4" s="4" customFormat="1" spans="1:9">
      <c r="A4" s="5">
        <v>17760729781</v>
      </c>
      <c r="B4" s="6">
        <v>44701</v>
      </c>
      <c r="C4" s="6">
        <v>44702</v>
      </c>
      <c r="D4" s="4">
        <v>1304</v>
      </c>
      <c r="E4" s="4" t="str">
        <f>VLOOKUP(A4,HOP!A:L,12,0)</f>
        <v>1304.00</v>
      </c>
      <c r="F4" s="4" t="str">
        <f>VLOOKUP(A4,HOP!A:C,3,0)</f>
        <v>2496584</v>
      </c>
      <c r="G4" s="4">
        <f t="shared" si="0"/>
        <v>0</v>
      </c>
      <c r="H4" s="4" t="str">
        <f t="shared" si="1"/>
        <v>，2496584</v>
      </c>
      <c r="I4" s="4" t="str">
        <f>VLOOKUP(A4,HOP!A:U,21,0)</f>
        <v>直连</v>
      </c>
    </row>
    <row r="5" s="4" customFormat="1" spans="1:9">
      <c r="A5" s="5">
        <v>17790226227</v>
      </c>
      <c r="B5" s="6">
        <v>44698</v>
      </c>
      <c r="C5" s="6">
        <v>44702</v>
      </c>
      <c r="D5" s="4">
        <v>8628</v>
      </c>
      <c r="E5" s="4" t="str">
        <f>VLOOKUP(A5,HOP!A:L,12,0)</f>
        <v>8628.00</v>
      </c>
      <c r="F5" s="4" t="str">
        <f>VLOOKUP(A5,HOP!A:C,3,0)</f>
        <v>2506586</v>
      </c>
      <c r="G5" s="4">
        <f t="shared" si="0"/>
        <v>0</v>
      </c>
      <c r="H5" s="4" t="str">
        <f t="shared" si="1"/>
        <v>，2506586</v>
      </c>
      <c r="I5" s="4" t="str">
        <f>VLOOKUP(A5,HOP!A:U,21,0)</f>
        <v>直连</v>
      </c>
    </row>
    <row r="6" s="4" customFormat="1" spans="1:9">
      <c r="A6" s="5">
        <v>17812954650</v>
      </c>
      <c r="B6" s="6">
        <v>44701</v>
      </c>
      <c r="C6" s="6">
        <v>44702</v>
      </c>
      <c r="D6" s="4">
        <v>1126</v>
      </c>
      <c r="E6" s="4" t="str">
        <f>VLOOKUP(A6,HOP!A:L,12,0)</f>
        <v>1126.00</v>
      </c>
      <c r="F6" s="4" t="str">
        <f>VLOOKUP(A6,HOP!A:C,3,0)</f>
        <v>2514979</v>
      </c>
      <c r="G6" s="4">
        <f t="shared" si="0"/>
        <v>0</v>
      </c>
      <c r="H6" s="4" t="str">
        <f t="shared" si="1"/>
        <v>，2514979</v>
      </c>
      <c r="I6" s="4" t="str">
        <f>VLOOKUP(A6,HOP!A:U,21,0)</f>
        <v>直连</v>
      </c>
    </row>
    <row r="7" s="4" customFormat="1" spans="1:9">
      <c r="A7" s="5">
        <v>17896185093</v>
      </c>
      <c r="B7" s="6">
        <v>44701</v>
      </c>
      <c r="C7" s="6">
        <v>44702</v>
      </c>
      <c r="D7" s="4">
        <v>536</v>
      </c>
      <c r="E7" s="4" t="str">
        <f>VLOOKUP(A7,HOP!A:L,12,0)</f>
        <v>536.00</v>
      </c>
      <c r="F7" s="4" t="str">
        <f>VLOOKUP(A7,HOP!A:C,3,0)</f>
        <v>2539237</v>
      </c>
      <c r="G7" s="4">
        <f t="shared" si="0"/>
        <v>0</v>
      </c>
      <c r="H7" s="4" t="str">
        <f t="shared" si="1"/>
        <v>，2539237</v>
      </c>
      <c r="I7" s="4" t="str">
        <f>VLOOKUP(A7,HOP!A:U,21,0)</f>
        <v>直连</v>
      </c>
    </row>
    <row r="8" s="4" customFormat="1" spans="1:9">
      <c r="A8" s="5">
        <v>17903517950</v>
      </c>
      <c r="B8" s="6">
        <v>44701</v>
      </c>
      <c r="C8" s="6">
        <v>44702</v>
      </c>
      <c r="D8" s="4">
        <v>1499</v>
      </c>
      <c r="E8" s="4" t="str">
        <f>VLOOKUP(A8,HOP!A:L,12,0)</f>
        <v>1499.00</v>
      </c>
      <c r="F8" s="4" t="str">
        <f>VLOOKUP(A8,HOP!A:C,3,0)</f>
        <v>2542201</v>
      </c>
      <c r="G8" s="4">
        <f t="shared" si="0"/>
        <v>0</v>
      </c>
      <c r="H8" s="4" t="str">
        <f t="shared" si="1"/>
        <v>，2542201</v>
      </c>
      <c r="I8" s="4" t="str">
        <f>VLOOKUP(A8,HOP!A:U,21,0)</f>
        <v>直连</v>
      </c>
    </row>
    <row r="9" s="4" customFormat="1" spans="1:9">
      <c r="A9" s="5">
        <v>17914585395</v>
      </c>
      <c r="B9" s="6">
        <v>44701</v>
      </c>
      <c r="C9" s="6">
        <v>44702</v>
      </c>
      <c r="D9" s="4">
        <v>450</v>
      </c>
      <c r="E9" s="4" t="str">
        <f>VLOOKUP(A9,HOP!A:L,12,0)</f>
        <v>450.00</v>
      </c>
      <c r="F9" s="4" t="str">
        <f>VLOOKUP(A9,HOP!A:C,3,0)</f>
        <v>2545466</v>
      </c>
      <c r="G9" s="4">
        <f t="shared" si="0"/>
        <v>0</v>
      </c>
      <c r="H9" s="4" t="str">
        <f t="shared" si="1"/>
        <v>，2545466</v>
      </c>
      <c r="I9" s="4" t="str">
        <f>VLOOKUP(A9,HOP!A:U,21,0)</f>
        <v>直连</v>
      </c>
    </row>
    <row r="10" s="4" customFormat="1" spans="1:9">
      <c r="A10" s="5">
        <v>17919417512</v>
      </c>
      <c r="B10" s="6">
        <v>44701</v>
      </c>
      <c r="C10" s="6">
        <v>44702</v>
      </c>
      <c r="D10" s="4">
        <v>950</v>
      </c>
      <c r="E10" s="4" t="str">
        <f>VLOOKUP(A10,HOP!A:L,12,0)</f>
        <v>950.00</v>
      </c>
      <c r="F10" s="4" t="str">
        <f>VLOOKUP(A10,HOP!A:C,3,0)</f>
        <v>2546834</v>
      </c>
      <c r="G10" s="4">
        <f t="shared" si="0"/>
        <v>0</v>
      </c>
      <c r="H10" s="4" t="str">
        <f t="shared" si="1"/>
        <v>，2546834</v>
      </c>
      <c r="I10" s="4" t="str">
        <f>VLOOKUP(A10,HOP!A:U,21,0)</f>
        <v>直连</v>
      </c>
    </row>
    <row r="11" s="4" customFormat="1" spans="1:9">
      <c r="A11" s="5">
        <v>17932962231</v>
      </c>
      <c r="B11" s="6">
        <v>44701</v>
      </c>
      <c r="C11" s="6">
        <v>44702</v>
      </c>
      <c r="D11" s="4">
        <v>573</v>
      </c>
      <c r="E11" s="4" t="str">
        <f>VLOOKUP(A11,HOP!A:L,12,0)</f>
        <v>573.00</v>
      </c>
      <c r="F11" s="4" t="str">
        <f>VLOOKUP(A11,HOP!A:C,3,0)</f>
        <v>2551057</v>
      </c>
      <c r="G11" s="4">
        <f t="shared" si="0"/>
        <v>0</v>
      </c>
      <c r="H11" s="4" t="str">
        <f t="shared" si="1"/>
        <v>，2551057</v>
      </c>
      <c r="I11" s="4" t="str">
        <f>VLOOKUP(A11,HOP!A:U,21,0)</f>
        <v>直连</v>
      </c>
    </row>
    <row r="12" s="4" customFormat="1" spans="1:9">
      <c r="A12" s="5">
        <v>17933192641</v>
      </c>
      <c r="B12" s="6">
        <v>44701</v>
      </c>
      <c r="C12" s="6">
        <v>44702</v>
      </c>
      <c r="D12" s="4">
        <v>618</v>
      </c>
      <c r="E12" s="4" t="str">
        <f>VLOOKUP(A12,HOP!A:L,12,0)</f>
        <v>618.00</v>
      </c>
      <c r="F12" s="4" t="str">
        <f>VLOOKUP(A12,HOP!A:C,3,0)</f>
        <v>2551243</v>
      </c>
      <c r="G12" s="4">
        <f t="shared" si="0"/>
        <v>0</v>
      </c>
      <c r="H12" s="4" t="str">
        <f t="shared" si="1"/>
        <v>，2551243</v>
      </c>
      <c r="I12" s="4" t="str">
        <f>VLOOKUP(A12,HOP!A:U,21,0)</f>
        <v>直连</v>
      </c>
    </row>
    <row r="13" s="4" customFormat="1" spans="1:9">
      <c r="A13" s="5">
        <v>17948875051</v>
      </c>
      <c r="B13" s="6">
        <v>44700</v>
      </c>
      <c r="C13" s="6">
        <v>44702</v>
      </c>
      <c r="D13" s="4">
        <v>1186</v>
      </c>
      <c r="E13" s="4" t="str">
        <f>VLOOKUP(A13,HOP!A:L,12,0)</f>
        <v>1186.00</v>
      </c>
      <c r="F13" s="4" t="str">
        <f>VLOOKUP(A13,HOP!A:C,3,0)</f>
        <v>2554372</v>
      </c>
      <c r="G13" s="4">
        <f t="shared" si="0"/>
        <v>0</v>
      </c>
      <c r="H13" s="4" t="str">
        <f t="shared" si="1"/>
        <v>，2554372</v>
      </c>
      <c r="I13" s="4" t="str">
        <f>VLOOKUP(A13,HOP!A:U,21,0)</f>
        <v>直连</v>
      </c>
    </row>
    <row r="14" s="4" customFormat="1" spans="1:9">
      <c r="A14" s="5">
        <v>17952612571</v>
      </c>
      <c r="B14" s="6">
        <v>44701</v>
      </c>
      <c r="C14" s="6">
        <v>44702</v>
      </c>
      <c r="D14" s="4">
        <v>620</v>
      </c>
      <c r="E14" s="4" t="str">
        <f>VLOOKUP(A14,HOP!A:L,12,0)</f>
        <v>620.00</v>
      </c>
      <c r="F14" s="4" t="str">
        <f>VLOOKUP(A14,HOP!A:C,3,0)</f>
        <v>2555326</v>
      </c>
      <c r="G14" s="4">
        <f t="shared" si="0"/>
        <v>0</v>
      </c>
      <c r="H14" s="4" t="str">
        <f t="shared" si="1"/>
        <v>，2555326</v>
      </c>
      <c r="I14" s="4" t="str">
        <f>VLOOKUP(A14,HOP!A:U,21,0)</f>
        <v>直连</v>
      </c>
    </row>
    <row r="15" s="4" customFormat="1" spans="1:9">
      <c r="A15" s="5">
        <v>17953623352</v>
      </c>
      <c r="B15" s="6">
        <v>44700</v>
      </c>
      <c r="C15" s="6">
        <v>44702</v>
      </c>
      <c r="D15" s="4">
        <v>1844</v>
      </c>
      <c r="E15" s="4" t="str">
        <f>VLOOKUP(A15,HOP!A:L,12,0)</f>
        <v>1844.00</v>
      </c>
      <c r="F15" s="4" t="str">
        <f>VLOOKUP(A15,HOP!A:C,3,0)</f>
        <v>2555684</v>
      </c>
      <c r="G15" s="4">
        <f t="shared" si="0"/>
        <v>0</v>
      </c>
      <c r="H15" s="4" t="str">
        <f t="shared" si="1"/>
        <v>，2555684</v>
      </c>
      <c r="I15" s="4" t="str">
        <f>VLOOKUP(A15,HOP!A:U,21,0)</f>
        <v>直连</v>
      </c>
    </row>
    <row r="16" s="4" customFormat="1" spans="1:9">
      <c r="A16" s="5">
        <v>17956259522</v>
      </c>
      <c r="B16" s="6">
        <v>44701</v>
      </c>
      <c r="C16" s="6">
        <v>44702</v>
      </c>
      <c r="D16" s="4">
        <v>364</v>
      </c>
      <c r="E16" s="4" t="str">
        <f>VLOOKUP(A16,HOP!A:L,12,0)</f>
        <v>364.00</v>
      </c>
      <c r="F16" s="4" t="str">
        <f>VLOOKUP(A16,HOP!A:C,3,0)</f>
        <v>2556113</v>
      </c>
      <c r="G16" s="4">
        <f t="shared" si="0"/>
        <v>0</v>
      </c>
      <c r="H16" s="4" t="str">
        <f t="shared" si="1"/>
        <v>，2556113</v>
      </c>
      <c r="I16" s="4" t="str">
        <f>VLOOKUP(A16,HOP!A:U,21,0)</f>
        <v>直连</v>
      </c>
    </row>
    <row r="17" s="4" customFormat="1" spans="1:9">
      <c r="A17" s="5">
        <v>17956656034</v>
      </c>
      <c r="B17" s="6">
        <v>44701</v>
      </c>
      <c r="C17" s="6">
        <v>44702</v>
      </c>
      <c r="D17" s="4">
        <v>161</v>
      </c>
      <c r="E17" s="4" t="str">
        <f>VLOOKUP(A17,HOP!A:L,12,0)</f>
        <v>161.00</v>
      </c>
      <c r="F17" s="4" t="str">
        <f>VLOOKUP(A17,HOP!A:C,3,0)</f>
        <v>2556226</v>
      </c>
      <c r="G17" s="4">
        <f t="shared" si="0"/>
        <v>0</v>
      </c>
      <c r="H17" s="4" t="str">
        <f t="shared" si="1"/>
        <v>，2556226</v>
      </c>
      <c r="I17" s="4" t="str">
        <f>VLOOKUP(A17,HOP!A:U,21,0)</f>
        <v>直连</v>
      </c>
    </row>
    <row r="18" s="4" customFormat="1" hidden="1" spans="1:9">
      <c r="A18" s="5">
        <v>17956949888</v>
      </c>
      <c r="B18" s="6">
        <v>44700</v>
      </c>
      <c r="C18" s="6">
        <v>44702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17957567652</v>
      </c>
      <c r="B19" s="6">
        <v>44701</v>
      </c>
      <c r="C19" s="6">
        <v>44702</v>
      </c>
      <c r="D19" s="4">
        <v>540</v>
      </c>
      <c r="E19" s="4" t="str">
        <f>VLOOKUP(A19,HOP!A:L,12,0)</f>
        <v>540.00</v>
      </c>
      <c r="F19" s="4" t="str">
        <f>VLOOKUP(A19,HOP!A:C,3,0)</f>
        <v>2556558</v>
      </c>
      <c r="G19" s="4">
        <f t="shared" si="0"/>
        <v>0</v>
      </c>
      <c r="H19" s="4" t="str">
        <f t="shared" si="1"/>
        <v>，2556558</v>
      </c>
      <c r="I19" s="4" t="str">
        <f>VLOOKUP(A19,HOP!A:U,21,0)</f>
        <v>直连</v>
      </c>
    </row>
    <row r="20" s="4" customFormat="1" spans="1:9">
      <c r="A20" s="5">
        <v>17961253397</v>
      </c>
      <c r="B20" s="6">
        <v>44701</v>
      </c>
      <c r="C20" s="6">
        <v>44702</v>
      </c>
      <c r="D20" s="4">
        <v>495</v>
      </c>
      <c r="E20" s="4" t="str">
        <f>VLOOKUP(A20,HOP!A:L,12,0)</f>
        <v>495.00</v>
      </c>
      <c r="F20" s="4" t="str">
        <f>VLOOKUP(A20,HOP!A:C,3,0)</f>
        <v>2557071</v>
      </c>
      <c r="G20" s="4">
        <f t="shared" si="0"/>
        <v>0</v>
      </c>
      <c r="H20" s="4" t="str">
        <f t="shared" si="1"/>
        <v>，2557071</v>
      </c>
      <c r="I20" s="4" t="str">
        <f>VLOOKUP(A20,HOP!A:U,21,0)</f>
        <v>直连</v>
      </c>
    </row>
    <row r="21" s="4" customFormat="1" spans="1:9">
      <c r="A21" s="5">
        <v>17961686272</v>
      </c>
      <c r="B21" s="6">
        <v>44701</v>
      </c>
      <c r="C21" s="6">
        <v>44702</v>
      </c>
      <c r="D21" s="4">
        <v>2846</v>
      </c>
      <c r="E21" s="4" t="str">
        <f>VLOOKUP(A21,HOP!A:L,12,0)</f>
        <v>2846.00</v>
      </c>
      <c r="F21" s="4" t="str">
        <f>VLOOKUP(A21,HOP!A:C,3,0)</f>
        <v>2557298</v>
      </c>
      <c r="G21" s="4">
        <f t="shared" si="0"/>
        <v>0</v>
      </c>
      <c r="H21" s="4" t="str">
        <f t="shared" si="1"/>
        <v>，2557298</v>
      </c>
      <c r="I21" s="4" t="str">
        <f>VLOOKUP(A21,HOP!A:U,21,0)</f>
        <v>直连</v>
      </c>
    </row>
    <row r="22" s="4" customFormat="1" spans="1:9">
      <c r="A22" s="5">
        <v>17961766115</v>
      </c>
      <c r="B22" s="6">
        <v>44701</v>
      </c>
      <c r="C22" s="6">
        <v>44702</v>
      </c>
      <c r="D22" s="4">
        <v>424</v>
      </c>
      <c r="E22" s="4" t="str">
        <f>VLOOKUP(A22,HOP!A:L,12,0)</f>
        <v>424.00</v>
      </c>
      <c r="F22" s="4" t="str">
        <f>VLOOKUP(A22,HOP!A:C,3,0)</f>
        <v>2557333</v>
      </c>
      <c r="G22" s="4">
        <f t="shared" si="0"/>
        <v>0</v>
      </c>
      <c r="H22" s="4" t="str">
        <f t="shared" si="1"/>
        <v>，2557333</v>
      </c>
      <c r="I22" s="4" t="str">
        <f>VLOOKUP(A22,HOP!A:U,21,0)</f>
        <v>直连</v>
      </c>
    </row>
    <row r="23" s="4" customFormat="1" spans="1:9">
      <c r="A23" s="5">
        <v>17961835514</v>
      </c>
      <c r="B23" s="6">
        <v>44701</v>
      </c>
      <c r="C23" s="6">
        <v>44702</v>
      </c>
      <c r="D23" s="4">
        <v>1896</v>
      </c>
      <c r="E23" s="4" t="str">
        <f>VLOOKUP(A23,HOP!A:L,12,0)</f>
        <v>1896.00</v>
      </c>
      <c r="F23" s="4" t="str">
        <f>VLOOKUP(A23,HOP!A:C,3,0)</f>
        <v>2557363</v>
      </c>
      <c r="G23" s="4">
        <f t="shared" si="0"/>
        <v>0</v>
      </c>
      <c r="H23" s="4" t="str">
        <f t="shared" si="1"/>
        <v>，2557363</v>
      </c>
      <c r="I23" s="4" t="str">
        <f>VLOOKUP(A23,HOP!A:U,21,0)</f>
        <v>直连</v>
      </c>
    </row>
    <row r="24" s="4" customFormat="1" spans="1:9">
      <c r="A24" s="5">
        <v>17963849584</v>
      </c>
      <c r="B24" s="6">
        <v>44701</v>
      </c>
      <c r="C24" s="6">
        <v>44702</v>
      </c>
      <c r="D24" s="4">
        <v>1611</v>
      </c>
      <c r="E24" s="4" t="str">
        <f>VLOOKUP(A24,HOP!A:L,12,0)</f>
        <v>1611.00</v>
      </c>
      <c r="F24" s="4" t="str">
        <f>VLOOKUP(A24,HOP!A:C,3,0)</f>
        <v>2557421</v>
      </c>
      <c r="G24" s="4">
        <f t="shared" si="0"/>
        <v>0</v>
      </c>
      <c r="H24" s="4" t="str">
        <f t="shared" si="1"/>
        <v>，2557421</v>
      </c>
      <c r="I24" s="4" t="str">
        <f>VLOOKUP(A24,HOP!A:U,21,0)</f>
        <v>直连</v>
      </c>
    </row>
    <row r="25" s="4" customFormat="1" spans="1:9">
      <c r="A25" s="5">
        <v>17964840869</v>
      </c>
      <c r="B25" s="6">
        <v>44701</v>
      </c>
      <c r="C25" s="6">
        <v>44702</v>
      </c>
      <c r="D25" s="4">
        <v>557</v>
      </c>
      <c r="E25" s="4" t="str">
        <f>VLOOKUP(A25,HOP!A:L,12,0)</f>
        <v>557.00</v>
      </c>
      <c r="F25" s="4" t="str">
        <f>VLOOKUP(A25,HOP!A:C,3,0)</f>
        <v>2557696</v>
      </c>
      <c r="G25" s="4">
        <f t="shared" si="0"/>
        <v>0</v>
      </c>
      <c r="H25" s="4" t="str">
        <f t="shared" si="1"/>
        <v>，2557696</v>
      </c>
      <c r="I25" s="4" t="str">
        <f>VLOOKUP(A25,HOP!A:U,21,0)</f>
        <v>直连</v>
      </c>
    </row>
    <row r="26" s="4" customFormat="1" spans="1:9">
      <c r="A26" s="5">
        <v>17965263709</v>
      </c>
      <c r="B26" s="6">
        <v>44701</v>
      </c>
      <c r="C26" s="6">
        <v>44702</v>
      </c>
      <c r="D26" s="4">
        <v>327</v>
      </c>
      <c r="E26" s="4" t="str">
        <f>VLOOKUP(A26,HOP!A:L,12,0)</f>
        <v>327.00</v>
      </c>
      <c r="F26" s="4" t="str">
        <f>VLOOKUP(A26,HOP!A:C,3,0)</f>
        <v>2557841</v>
      </c>
      <c r="G26" s="4">
        <f t="shared" si="0"/>
        <v>0</v>
      </c>
      <c r="H26" s="4" t="str">
        <f t="shared" si="1"/>
        <v>，2557841</v>
      </c>
      <c r="I26" s="4" t="str">
        <f>VLOOKUP(A26,HOP!A:U,21,0)</f>
        <v>直连</v>
      </c>
    </row>
    <row r="27" s="4" customFormat="1" spans="1:9">
      <c r="A27" s="5">
        <v>17965388990</v>
      </c>
      <c r="B27" s="6">
        <v>44701</v>
      </c>
      <c r="C27" s="6">
        <v>44702</v>
      </c>
      <c r="D27" s="4">
        <v>265</v>
      </c>
      <c r="E27" s="4" t="str">
        <f>VLOOKUP(A27,HOP!A:L,12,0)</f>
        <v>265.00</v>
      </c>
      <c r="F27" s="4" t="str">
        <f>VLOOKUP(A27,HOP!A:C,3,0)</f>
        <v>2557916</v>
      </c>
      <c r="G27" s="4">
        <f t="shared" si="0"/>
        <v>0</v>
      </c>
      <c r="H27" s="4" t="str">
        <f t="shared" si="1"/>
        <v>，2557916</v>
      </c>
      <c r="I27" s="4" t="str">
        <f>VLOOKUP(A27,HOP!A:U,21,0)</f>
        <v>直连</v>
      </c>
    </row>
    <row r="28" s="4" customFormat="1" spans="1:10">
      <c r="A28" s="5">
        <v>15549976185</v>
      </c>
      <c r="B28" s="6">
        <v>44637</v>
      </c>
      <c r="C28" s="6">
        <v>44640</v>
      </c>
      <c r="D28" s="4">
        <v>-1848</v>
      </c>
      <c r="E28" s="4" t="e">
        <f>VLOOKUP(A28,HOP!A:L,12,0)</f>
        <v>#N/A</v>
      </c>
      <c r="F28" s="4">
        <v>2156074</v>
      </c>
      <c r="G28" s="4" t="e">
        <f t="shared" si="0"/>
        <v>#N/A</v>
      </c>
      <c r="H28" s="4" t="str">
        <f t="shared" si="1"/>
        <v>，2156074</v>
      </c>
      <c r="I28" s="4" t="e">
        <f>VLOOKUP(A28,HOP!A:U,21,0)</f>
        <v>#N/A</v>
      </c>
      <c r="J28" s="4" t="s">
        <v>156</v>
      </c>
    </row>
    <row r="30" spans="4:4">
      <c r="D30" s="4">
        <f>SUM(D2:D29)</f>
        <v>31245</v>
      </c>
    </row>
    <row r="31" spans="4:4">
      <c r="D31" s="4" t="s">
        <v>157</v>
      </c>
    </row>
    <row r="35" spans="1:1">
      <c r="A35" s="4" t="s">
        <v>158</v>
      </c>
    </row>
    <row r="36" spans="1:1">
      <c r="A36" s="4" t="s">
        <v>159</v>
      </c>
    </row>
  </sheetData>
  <autoFilter ref="A1:XFD31">
    <filterColumn colId="3">
      <filters blank="1">
        <filter val="450"/>
        <filter val="950"/>
        <filter val="1611"/>
        <filter val="495"/>
        <filter val="1896"/>
        <filter val="557"/>
        <filter val="618"/>
        <filter val="1499"/>
        <filter val="620"/>
        <filter val="161"/>
        <filter val="364"/>
        <filter val="424"/>
        <filter val="265"/>
        <filter val="1126"/>
        <filter val="327"/>
        <filter val="1568"/>
        <filter val="8628"/>
        <filter val="573"/>
        <filter val="536"/>
        <filter val="540"/>
        <filter val="1304"/>
        <filter val="1844"/>
        <filter val="31245 HKD"/>
        <filter val="2705"/>
        <filter val="31245"/>
        <filter val="1186"/>
        <filter val="2846"/>
        <filter val="-18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  <c r="U1" s="2" t="s">
        <v>177</v>
      </c>
    </row>
    <row r="2" s="1" customFormat="1" spans="1:21">
      <c r="A2" s="3">
        <v>17965388990</v>
      </c>
      <c r="B2" s="1" t="s">
        <v>178</v>
      </c>
      <c r="C2" s="1" t="s">
        <v>179</v>
      </c>
      <c r="D2" s="1" t="s">
        <v>180</v>
      </c>
      <c r="E2" s="1" t="s">
        <v>181</v>
      </c>
      <c r="F2" s="1" t="s">
        <v>178</v>
      </c>
      <c r="G2" s="1" t="s">
        <v>182</v>
      </c>
      <c r="H2" s="1" t="s">
        <v>183</v>
      </c>
      <c r="I2" s="1" t="s">
        <v>184</v>
      </c>
      <c r="J2" s="1" t="s">
        <v>30</v>
      </c>
      <c r="K2" s="1" t="s">
        <v>185</v>
      </c>
      <c r="L2" s="1" t="s">
        <v>185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191</v>
      </c>
      <c r="T2" s="1" t="s">
        <v>192</v>
      </c>
      <c r="U2" s="1" t="s">
        <v>193</v>
      </c>
    </row>
    <row r="3" s="1" customFormat="1" spans="1:21">
      <c r="A3" s="3">
        <v>17965263709</v>
      </c>
      <c r="B3" s="1" t="s">
        <v>178</v>
      </c>
      <c r="C3" s="1" t="s">
        <v>194</v>
      </c>
      <c r="D3" s="1" t="s">
        <v>195</v>
      </c>
      <c r="E3" s="1" t="s">
        <v>196</v>
      </c>
      <c r="F3" s="1" t="s">
        <v>178</v>
      </c>
      <c r="G3" s="1" t="s">
        <v>182</v>
      </c>
      <c r="H3" s="1" t="s">
        <v>183</v>
      </c>
      <c r="I3" s="1" t="s">
        <v>197</v>
      </c>
      <c r="J3" s="1" t="s">
        <v>30</v>
      </c>
      <c r="K3" s="1" t="s">
        <v>198</v>
      </c>
      <c r="L3" s="1" t="s">
        <v>198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189</v>
      </c>
      <c r="R3" s="1" t="s">
        <v>199</v>
      </c>
      <c r="S3" s="1" t="s">
        <v>191</v>
      </c>
      <c r="T3" s="1" t="s">
        <v>192</v>
      </c>
      <c r="U3" s="1" t="s">
        <v>193</v>
      </c>
    </row>
    <row r="4" s="1" customFormat="1" spans="1:21">
      <c r="A4" s="3">
        <v>17964840869</v>
      </c>
      <c r="B4" s="1" t="s">
        <v>178</v>
      </c>
      <c r="C4" s="1" t="s">
        <v>200</v>
      </c>
      <c r="D4" s="1" t="s">
        <v>201</v>
      </c>
      <c r="E4" s="1" t="s">
        <v>202</v>
      </c>
      <c r="F4" s="1" t="s">
        <v>178</v>
      </c>
      <c r="G4" s="1" t="s">
        <v>182</v>
      </c>
      <c r="H4" s="1" t="s">
        <v>183</v>
      </c>
      <c r="I4" s="1" t="s">
        <v>203</v>
      </c>
      <c r="J4" s="1" t="s">
        <v>30</v>
      </c>
      <c r="K4" s="1" t="s">
        <v>204</v>
      </c>
      <c r="L4" s="1" t="s">
        <v>204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189</v>
      </c>
      <c r="R4" s="1" t="s">
        <v>205</v>
      </c>
      <c r="S4" s="1" t="s">
        <v>191</v>
      </c>
      <c r="T4" s="1" t="s">
        <v>192</v>
      </c>
      <c r="U4" s="1" t="s">
        <v>193</v>
      </c>
    </row>
    <row r="5" s="1" customFormat="1" spans="1:21">
      <c r="A5" s="3">
        <v>17963849584</v>
      </c>
      <c r="B5" s="1" t="s">
        <v>178</v>
      </c>
      <c r="C5" s="1" t="s">
        <v>206</v>
      </c>
      <c r="D5" s="1" t="s">
        <v>207</v>
      </c>
      <c r="E5" s="1" t="s">
        <v>208</v>
      </c>
      <c r="F5" s="1" t="s">
        <v>178</v>
      </c>
      <c r="G5" s="1" t="s">
        <v>182</v>
      </c>
      <c r="H5" s="1" t="s">
        <v>183</v>
      </c>
      <c r="I5" s="1" t="s">
        <v>209</v>
      </c>
      <c r="J5" s="1" t="s">
        <v>30</v>
      </c>
      <c r="K5" s="1" t="s">
        <v>210</v>
      </c>
      <c r="L5" s="1" t="s">
        <v>210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189</v>
      </c>
      <c r="R5" s="1" t="s">
        <v>211</v>
      </c>
      <c r="S5" s="1" t="s">
        <v>191</v>
      </c>
      <c r="T5" s="1" t="s">
        <v>192</v>
      </c>
      <c r="U5" s="1" t="s">
        <v>193</v>
      </c>
    </row>
    <row r="6" s="1" customFormat="1" spans="1:21">
      <c r="A6" s="3">
        <v>17961835514</v>
      </c>
      <c r="B6" s="1" t="s">
        <v>178</v>
      </c>
      <c r="C6" s="1" t="s">
        <v>212</v>
      </c>
      <c r="D6" s="1" t="s">
        <v>213</v>
      </c>
      <c r="E6" s="1" t="s">
        <v>214</v>
      </c>
      <c r="F6" s="1" t="s">
        <v>178</v>
      </c>
      <c r="G6" s="1" t="s">
        <v>182</v>
      </c>
      <c r="H6" s="1" t="s">
        <v>183</v>
      </c>
      <c r="I6" s="1" t="s">
        <v>215</v>
      </c>
      <c r="J6" s="1" t="s">
        <v>30</v>
      </c>
      <c r="K6" s="1" t="s">
        <v>216</v>
      </c>
      <c r="L6" s="1" t="s">
        <v>216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189</v>
      </c>
      <c r="R6" s="1" t="s">
        <v>217</v>
      </c>
      <c r="S6" s="1" t="s">
        <v>191</v>
      </c>
      <c r="T6" s="1" t="s">
        <v>192</v>
      </c>
      <c r="U6" s="1" t="s">
        <v>193</v>
      </c>
    </row>
    <row r="7" s="1" customFormat="1" spans="1:21">
      <c r="A7" s="3">
        <v>17961766115</v>
      </c>
      <c r="B7" s="1" t="s">
        <v>178</v>
      </c>
      <c r="C7" s="1" t="s">
        <v>218</v>
      </c>
      <c r="D7" s="1" t="s">
        <v>219</v>
      </c>
      <c r="E7" s="1" t="s">
        <v>220</v>
      </c>
      <c r="F7" s="1" t="s">
        <v>178</v>
      </c>
      <c r="G7" s="1" t="s">
        <v>182</v>
      </c>
      <c r="H7" s="1" t="s">
        <v>183</v>
      </c>
      <c r="I7" s="1" t="s">
        <v>221</v>
      </c>
      <c r="J7" s="1" t="s">
        <v>30</v>
      </c>
      <c r="K7" s="1" t="s">
        <v>222</v>
      </c>
      <c r="L7" s="1" t="s">
        <v>222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189</v>
      </c>
      <c r="R7" s="1" t="s">
        <v>223</v>
      </c>
      <c r="S7" s="1" t="s">
        <v>191</v>
      </c>
      <c r="T7" s="1" t="s">
        <v>192</v>
      </c>
      <c r="U7" s="1" t="s">
        <v>193</v>
      </c>
    </row>
    <row r="8" s="1" customFormat="1" spans="1:21">
      <c r="A8" s="3">
        <v>17961686272</v>
      </c>
      <c r="B8" s="1" t="s">
        <v>178</v>
      </c>
      <c r="C8" s="1" t="s">
        <v>224</v>
      </c>
      <c r="D8" s="1" t="s">
        <v>225</v>
      </c>
      <c r="E8" s="1" t="s">
        <v>226</v>
      </c>
      <c r="F8" s="1" t="s">
        <v>178</v>
      </c>
      <c r="G8" s="1" t="s">
        <v>182</v>
      </c>
      <c r="H8" s="1" t="s">
        <v>183</v>
      </c>
      <c r="I8" s="1" t="s">
        <v>227</v>
      </c>
      <c r="J8" s="1" t="s">
        <v>30</v>
      </c>
      <c r="K8" s="1" t="s">
        <v>228</v>
      </c>
      <c r="L8" s="1" t="s">
        <v>228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189</v>
      </c>
      <c r="R8" s="1" t="s">
        <v>229</v>
      </c>
      <c r="S8" s="1" t="s">
        <v>191</v>
      </c>
      <c r="T8" s="1" t="s">
        <v>192</v>
      </c>
      <c r="U8" s="1" t="s">
        <v>193</v>
      </c>
    </row>
    <row r="9" s="1" customFormat="1" spans="1:21">
      <c r="A9" s="3">
        <v>17961253397</v>
      </c>
      <c r="B9" s="1" t="s">
        <v>178</v>
      </c>
      <c r="C9" s="1" t="s">
        <v>230</v>
      </c>
      <c r="D9" s="1" t="s">
        <v>231</v>
      </c>
      <c r="E9" s="1" t="s">
        <v>232</v>
      </c>
      <c r="F9" s="1" t="s">
        <v>178</v>
      </c>
      <c r="G9" s="1" t="s">
        <v>182</v>
      </c>
      <c r="H9" s="1" t="s">
        <v>183</v>
      </c>
      <c r="I9" s="1" t="s">
        <v>233</v>
      </c>
      <c r="J9" s="1" t="s">
        <v>30</v>
      </c>
      <c r="K9" s="1" t="s">
        <v>234</v>
      </c>
      <c r="L9" s="1" t="s">
        <v>234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189</v>
      </c>
      <c r="R9" s="1" t="s">
        <v>235</v>
      </c>
      <c r="S9" s="1" t="s">
        <v>191</v>
      </c>
      <c r="T9" s="1" t="s">
        <v>192</v>
      </c>
      <c r="U9" s="1" t="s">
        <v>193</v>
      </c>
    </row>
    <row r="10" s="1" customFormat="1" spans="1:21">
      <c r="A10" s="3">
        <v>17957567652</v>
      </c>
      <c r="B10" s="1" t="s">
        <v>236</v>
      </c>
      <c r="C10" s="1" t="s">
        <v>237</v>
      </c>
      <c r="D10" s="1" t="s">
        <v>238</v>
      </c>
      <c r="E10" s="1" t="s">
        <v>239</v>
      </c>
      <c r="F10" s="1" t="s">
        <v>178</v>
      </c>
      <c r="G10" s="1" t="s">
        <v>182</v>
      </c>
      <c r="H10" s="1" t="s">
        <v>183</v>
      </c>
      <c r="I10" s="1" t="s">
        <v>240</v>
      </c>
      <c r="J10" s="1" t="s">
        <v>30</v>
      </c>
      <c r="K10" s="1" t="s">
        <v>241</v>
      </c>
      <c r="L10" s="1" t="s">
        <v>241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189</v>
      </c>
      <c r="R10" s="1" t="s">
        <v>242</v>
      </c>
      <c r="S10" s="1" t="s">
        <v>191</v>
      </c>
      <c r="T10" s="1" t="s">
        <v>192</v>
      </c>
      <c r="U10" s="1" t="s">
        <v>193</v>
      </c>
    </row>
    <row r="11" s="1" customFormat="1" spans="1:21">
      <c r="A11" s="3">
        <v>17956656034</v>
      </c>
      <c r="B11" s="1" t="s">
        <v>236</v>
      </c>
      <c r="C11" s="1" t="s">
        <v>243</v>
      </c>
      <c r="D11" s="1" t="s">
        <v>244</v>
      </c>
      <c r="E11" s="1" t="s">
        <v>245</v>
      </c>
      <c r="F11" s="1" t="s">
        <v>178</v>
      </c>
      <c r="G11" s="1" t="s">
        <v>182</v>
      </c>
      <c r="H11" s="1" t="s">
        <v>183</v>
      </c>
      <c r="I11" s="1" t="s">
        <v>246</v>
      </c>
      <c r="J11" s="1" t="s">
        <v>30</v>
      </c>
      <c r="K11" s="1" t="s">
        <v>247</v>
      </c>
      <c r="L11" s="1" t="s">
        <v>247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189</v>
      </c>
      <c r="R11" s="1" t="s">
        <v>248</v>
      </c>
      <c r="S11" s="1" t="s">
        <v>191</v>
      </c>
      <c r="T11" s="1" t="s">
        <v>192</v>
      </c>
      <c r="U11" s="1" t="s">
        <v>193</v>
      </c>
    </row>
    <row r="12" s="1" customFormat="1" spans="1:21">
      <c r="A12" s="3">
        <v>17956259522</v>
      </c>
      <c r="B12" s="1" t="s">
        <v>236</v>
      </c>
      <c r="C12" s="1" t="s">
        <v>249</v>
      </c>
      <c r="D12" s="1" t="s">
        <v>250</v>
      </c>
      <c r="E12" s="1" t="s">
        <v>251</v>
      </c>
      <c r="F12" s="1" t="s">
        <v>178</v>
      </c>
      <c r="G12" s="1" t="s">
        <v>182</v>
      </c>
      <c r="H12" s="1" t="s">
        <v>183</v>
      </c>
      <c r="I12" s="1" t="s">
        <v>252</v>
      </c>
      <c r="J12" s="1" t="s">
        <v>30</v>
      </c>
      <c r="K12" s="1" t="s">
        <v>253</v>
      </c>
      <c r="L12" s="1" t="s">
        <v>253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189</v>
      </c>
      <c r="R12" s="1" t="s">
        <v>254</v>
      </c>
      <c r="S12" s="1" t="s">
        <v>191</v>
      </c>
      <c r="T12" s="1" t="s">
        <v>192</v>
      </c>
      <c r="U12" s="1" t="s">
        <v>193</v>
      </c>
    </row>
    <row r="13" s="1" customFormat="1" spans="1:21">
      <c r="A13" s="3">
        <v>17953623352</v>
      </c>
      <c r="B13" s="1" t="s">
        <v>255</v>
      </c>
      <c r="C13" s="1" t="s">
        <v>256</v>
      </c>
      <c r="D13" s="1" t="s">
        <v>257</v>
      </c>
      <c r="E13" s="1" t="s">
        <v>258</v>
      </c>
      <c r="F13" s="1" t="s">
        <v>236</v>
      </c>
      <c r="G13" s="1" t="s">
        <v>182</v>
      </c>
      <c r="H13" s="1" t="s">
        <v>183</v>
      </c>
      <c r="I13" s="1" t="s">
        <v>259</v>
      </c>
      <c r="J13" s="1" t="s">
        <v>30</v>
      </c>
      <c r="K13" s="1" t="s">
        <v>260</v>
      </c>
      <c r="L13" s="1" t="s">
        <v>260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189</v>
      </c>
      <c r="R13" s="1" t="s">
        <v>261</v>
      </c>
      <c r="S13" s="1" t="s">
        <v>191</v>
      </c>
      <c r="T13" s="1" t="s">
        <v>192</v>
      </c>
      <c r="U13" s="1" t="s">
        <v>193</v>
      </c>
    </row>
    <row r="14" s="1" customFormat="1" spans="1:21">
      <c r="A14" s="3">
        <v>17952612571</v>
      </c>
      <c r="B14" s="1" t="s">
        <v>255</v>
      </c>
      <c r="C14" s="1" t="s">
        <v>262</v>
      </c>
      <c r="D14" s="1" t="s">
        <v>263</v>
      </c>
      <c r="E14" s="1" t="s">
        <v>264</v>
      </c>
      <c r="F14" s="1" t="s">
        <v>178</v>
      </c>
      <c r="G14" s="1" t="s">
        <v>182</v>
      </c>
      <c r="H14" s="1" t="s">
        <v>183</v>
      </c>
      <c r="I14" s="1" t="s">
        <v>265</v>
      </c>
      <c r="J14" s="1" t="s">
        <v>30</v>
      </c>
      <c r="K14" s="1" t="s">
        <v>266</v>
      </c>
      <c r="L14" s="1" t="s">
        <v>266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189</v>
      </c>
      <c r="R14" s="1" t="s">
        <v>267</v>
      </c>
      <c r="S14" s="1" t="s">
        <v>191</v>
      </c>
      <c r="T14" s="1" t="s">
        <v>192</v>
      </c>
      <c r="U14" s="1" t="s">
        <v>193</v>
      </c>
    </row>
    <row r="15" s="1" customFormat="1" spans="1:21">
      <c r="A15" s="3">
        <v>17948875051</v>
      </c>
      <c r="B15" s="1" t="s">
        <v>268</v>
      </c>
      <c r="C15" s="1" t="s">
        <v>269</v>
      </c>
      <c r="D15" s="1" t="s">
        <v>270</v>
      </c>
      <c r="E15" s="1" t="s">
        <v>271</v>
      </c>
      <c r="F15" s="1" t="s">
        <v>236</v>
      </c>
      <c r="G15" s="1" t="s">
        <v>182</v>
      </c>
      <c r="H15" s="1" t="s">
        <v>183</v>
      </c>
      <c r="I15" s="1" t="s">
        <v>272</v>
      </c>
      <c r="J15" s="1" t="s">
        <v>30</v>
      </c>
      <c r="K15" s="1" t="s">
        <v>273</v>
      </c>
      <c r="L15" s="1" t="s">
        <v>273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189</v>
      </c>
      <c r="R15" s="1" t="s">
        <v>274</v>
      </c>
      <c r="S15" s="1" t="s">
        <v>191</v>
      </c>
      <c r="T15" s="1" t="s">
        <v>192</v>
      </c>
      <c r="U15" s="1" t="s">
        <v>193</v>
      </c>
    </row>
    <row r="16" s="1" customFormat="1" spans="1:21">
      <c r="A16" s="3">
        <v>17933192641</v>
      </c>
      <c r="B16" s="1" t="s">
        <v>275</v>
      </c>
      <c r="C16" s="1" t="s">
        <v>276</v>
      </c>
      <c r="D16" s="1" t="s">
        <v>277</v>
      </c>
      <c r="E16" s="1" t="s">
        <v>278</v>
      </c>
      <c r="F16" s="1" t="s">
        <v>178</v>
      </c>
      <c r="G16" s="1" t="s">
        <v>182</v>
      </c>
      <c r="H16" s="1" t="s">
        <v>183</v>
      </c>
      <c r="I16" s="1" t="s">
        <v>279</v>
      </c>
      <c r="J16" s="1" t="s">
        <v>30</v>
      </c>
      <c r="K16" s="1" t="s">
        <v>280</v>
      </c>
      <c r="L16" s="1" t="s">
        <v>280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189</v>
      </c>
      <c r="R16" s="1" t="s">
        <v>281</v>
      </c>
      <c r="S16" s="1" t="s">
        <v>191</v>
      </c>
      <c r="T16" s="1" t="s">
        <v>192</v>
      </c>
      <c r="U16" s="1" t="s">
        <v>193</v>
      </c>
    </row>
    <row r="17" s="1" customFormat="1" spans="1:21">
      <c r="A17" s="3">
        <v>17932962231</v>
      </c>
      <c r="B17" s="1" t="s">
        <v>275</v>
      </c>
      <c r="C17" s="1" t="s">
        <v>282</v>
      </c>
      <c r="D17" s="1" t="s">
        <v>283</v>
      </c>
      <c r="E17" s="1" t="s">
        <v>284</v>
      </c>
      <c r="F17" s="1" t="s">
        <v>178</v>
      </c>
      <c r="G17" s="1" t="s">
        <v>182</v>
      </c>
      <c r="H17" s="1" t="s">
        <v>183</v>
      </c>
      <c r="I17" s="1" t="s">
        <v>285</v>
      </c>
      <c r="J17" s="1" t="s">
        <v>30</v>
      </c>
      <c r="K17" s="1" t="s">
        <v>286</v>
      </c>
      <c r="L17" s="1" t="s">
        <v>286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189</v>
      </c>
      <c r="R17" s="1" t="s">
        <v>287</v>
      </c>
      <c r="S17" s="1" t="s">
        <v>191</v>
      </c>
      <c r="T17" s="1" t="s">
        <v>192</v>
      </c>
      <c r="U17" s="1" t="s">
        <v>193</v>
      </c>
    </row>
    <row r="18" s="1" customFormat="1" spans="1:21">
      <c r="A18" s="3">
        <v>17919417512</v>
      </c>
      <c r="B18" s="1" t="s">
        <v>288</v>
      </c>
      <c r="C18" s="1" t="s">
        <v>289</v>
      </c>
      <c r="D18" s="1" t="s">
        <v>290</v>
      </c>
      <c r="E18" s="1" t="s">
        <v>291</v>
      </c>
      <c r="F18" s="1" t="s">
        <v>178</v>
      </c>
      <c r="G18" s="1" t="s">
        <v>182</v>
      </c>
      <c r="H18" s="1" t="s">
        <v>183</v>
      </c>
      <c r="I18" s="1" t="s">
        <v>292</v>
      </c>
      <c r="J18" s="1" t="s">
        <v>30</v>
      </c>
      <c r="K18" s="1" t="s">
        <v>293</v>
      </c>
      <c r="L18" s="1" t="s">
        <v>293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189</v>
      </c>
      <c r="R18" s="1" t="s">
        <v>294</v>
      </c>
      <c r="S18" s="1" t="s">
        <v>191</v>
      </c>
      <c r="T18" s="1" t="s">
        <v>192</v>
      </c>
      <c r="U18" s="1" t="s">
        <v>193</v>
      </c>
    </row>
    <row r="19" s="1" customFormat="1" spans="1:21">
      <c r="A19" s="3">
        <v>17914585395</v>
      </c>
      <c r="B19" s="1" t="s">
        <v>295</v>
      </c>
      <c r="C19" s="1" t="s">
        <v>296</v>
      </c>
      <c r="D19" s="1" t="s">
        <v>297</v>
      </c>
      <c r="E19" s="1" t="s">
        <v>298</v>
      </c>
      <c r="F19" s="1" t="s">
        <v>178</v>
      </c>
      <c r="G19" s="1" t="s">
        <v>182</v>
      </c>
      <c r="H19" s="1" t="s">
        <v>183</v>
      </c>
      <c r="I19" s="1" t="s">
        <v>299</v>
      </c>
      <c r="J19" s="1" t="s">
        <v>30</v>
      </c>
      <c r="K19" s="1" t="s">
        <v>300</v>
      </c>
      <c r="L19" s="1" t="s">
        <v>300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189</v>
      </c>
      <c r="R19" s="1" t="s">
        <v>301</v>
      </c>
      <c r="S19" s="1" t="s">
        <v>191</v>
      </c>
      <c r="T19" s="1" t="s">
        <v>192</v>
      </c>
      <c r="U19" s="1" t="s">
        <v>193</v>
      </c>
    </row>
    <row r="20" s="1" customFormat="1" spans="1:21">
      <c r="A20" s="3">
        <v>17903517950</v>
      </c>
      <c r="B20" s="1" t="s">
        <v>302</v>
      </c>
      <c r="C20" s="1" t="s">
        <v>303</v>
      </c>
      <c r="D20" s="1" t="s">
        <v>304</v>
      </c>
      <c r="E20" s="1" t="s">
        <v>305</v>
      </c>
      <c r="F20" s="1" t="s">
        <v>178</v>
      </c>
      <c r="G20" s="1" t="s">
        <v>182</v>
      </c>
      <c r="H20" s="1" t="s">
        <v>183</v>
      </c>
      <c r="I20" s="1" t="s">
        <v>306</v>
      </c>
      <c r="J20" s="1" t="s">
        <v>30</v>
      </c>
      <c r="K20" s="1" t="s">
        <v>307</v>
      </c>
      <c r="L20" s="1" t="s">
        <v>307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189</v>
      </c>
      <c r="R20" s="1" t="s">
        <v>308</v>
      </c>
      <c r="S20" s="1" t="s">
        <v>191</v>
      </c>
      <c r="T20" s="1" t="s">
        <v>192</v>
      </c>
      <c r="U20" s="1" t="s">
        <v>193</v>
      </c>
    </row>
    <row r="21" s="1" customFormat="1" spans="1:21">
      <c r="A21" s="3">
        <v>17896185093</v>
      </c>
      <c r="B21" s="1" t="s">
        <v>309</v>
      </c>
      <c r="C21" s="1" t="s">
        <v>310</v>
      </c>
      <c r="D21" s="1" t="s">
        <v>311</v>
      </c>
      <c r="E21" s="1" t="s">
        <v>312</v>
      </c>
      <c r="F21" s="1" t="s">
        <v>178</v>
      </c>
      <c r="G21" s="1" t="s">
        <v>182</v>
      </c>
      <c r="H21" s="1" t="s">
        <v>183</v>
      </c>
      <c r="I21" s="1" t="s">
        <v>313</v>
      </c>
      <c r="J21" s="1" t="s">
        <v>30</v>
      </c>
      <c r="K21" s="1" t="s">
        <v>314</v>
      </c>
      <c r="L21" s="1" t="s">
        <v>314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189</v>
      </c>
      <c r="R21" s="1" t="s">
        <v>315</v>
      </c>
      <c r="S21" s="1" t="s">
        <v>191</v>
      </c>
      <c r="T21" s="1" t="s">
        <v>192</v>
      </c>
      <c r="U21" s="1" t="s">
        <v>193</v>
      </c>
    </row>
    <row r="22" s="1" customFormat="1" spans="1:21">
      <c r="A22" s="3">
        <v>17812954650</v>
      </c>
      <c r="B22" s="1" t="s">
        <v>316</v>
      </c>
      <c r="C22" s="1" t="s">
        <v>317</v>
      </c>
      <c r="D22" s="1" t="s">
        <v>318</v>
      </c>
      <c r="E22" s="1" t="s">
        <v>319</v>
      </c>
      <c r="F22" s="1" t="s">
        <v>178</v>
      </c>
      <c r="G22" s="1" t="s">
        <v>182</v>
      </c>
      <c r="H22" s="1" t="s">
        <v>183</v>
      </c>
      <c r="I22" s="1" t="s">
        <v>320</v>
      </c>
      <c r="J22" s="1" t="s">
        <v>30</v>
      </c>
      <c r="K22" s="1" t="s">
        <v>321</v>
      </c>
      <c r="L22" s="1" t="s">
        <v>321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189</v>
      </c>
      <c r="R22" s="1" t="s">
        <v>322</v>
      </c>
      <c r="S22" s="1" t="s">
        <v>191</v>
      </c>
      <c r="T22" s="1" t="s">
        <v>192</v>
      </c>
      <c r="U22" s="1" t="s">
        <v>193</v>
      </c>
    </row>
    <row r="23" s="1" customFormat="1" spans="1:21">
      <c r="A23" s="3">
        <v>17790226227</v>
      </c>
      <c r="B23" s="1" t="s">
        <v>323</v>
      </c>
      <c r="C23" s="1" t="s">
        <v>324</v>
      </c>
      <c r="D23" s="1" t="s">
        <v>325</v>
      </c>
      <c r="E23" s="1" t="s">
        <v>326</v>
      </c>
      <c r="F23" s="1" t="s">
        <v>268</v>
      </c>
      <c r="G23" s="1" t="s">
        <v>182</v>
      </c>
      <c r="H23" s="1" t="s">
        <v>183</v>
      </c>
      <c r="I23" s="1" t="s">
        <v>327</v>
      </c>
      <c r="J23" s="1" t="s">
        <v>30</v>
      </c>
      <c r="K23" s="1" t="s">
        <v>328</v>
      </c>
      <c r="L23" s="1" t="s">
        <v>328</v>
      </c>
      <c r="M23" s="1" t="s">
        <v>186</v>
      </c>
      <c r="N23" s="1" t="s">
        <v>186</v>
      </c>
      <c r="O23" s="1" t="s">
        <v>187</v>
      </c>
      <c r="P23" s="1" t="s">
        <v>188</v>
      </c>
      <c r="Q23" s="1" t="s">
        <v>189</v>
      </c>
      <c r="R23" s="1" t="s">
        <v>329</v>
      </c>
      <c r="S23" s="1" t="s">
        <v>191</v>
      </c>
      <c r="T23" s="1" t="s">
        <v>192</v>
      </c>
      <c r="U23" s="1" t="s">
        <v>193</v>
      </c>
    </row>
    <row r="24" s="1" customFormat="1" spans="1:21">
      <c r="A24" s="3">
        <v>17760729781</v>
      </c>
      <c r="B24" s="1" t="s">
        <v>330</v>
      </c>
      <c r="C24" s="1" t="s">
        <v>331</v>
      </c>
      <c r="D24" s="1" t="s">
        <v>304</v>
      </c>
      <c r="E24" s="1" t="s">
        <v>332</v>
      </c>
      <c r="F24" s="1" t="s">
        <v>178</v>
      </c>
      <c r="G24" s="1" t="s">
        <v>182</v>
      </c>
      <c r="H24" s="1" t="s">
        <v>183</v>
      </c>
      <c r="I24" s="1" t="s">
        <v>333</v>
      </c>
      <c r="J24" s="1" t="s">
        <v>30</v>
      </c>
      <c r="K24" s="1" t="s">
        <v>334</v>
      </c>
      <c r="L24" s="1" t="s">
        <v>334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189</v>
      </c>
      <c r="R24" s="1" t="s">
        <v>335</v>
      </c>
      <c r="S24" s="1" t="s">
        <v>191</v>
      </c>
      <c r="T24" s="1" t="s">
        <v>192</v>
      </c>
      <c r="U24" s="1" t="s">
        <v>193</v>
      </c>
    </row>
    <row r="25" s="1" customFormat="1" spans="1:21">
      <c r="A25" s="3">
        <v>17735483070</v>
      </c>
      <c r="B25" s="1" t="s">
        <v>336</v>
      </c>
      <c r="C25" s="1" t="s">
        <v>337</v>
      </c>
      <c r="D25" s="1" t="s">
        <v>338</v>
      </c>
      <c r="E25" s="1" t="s">
        <v>339</v>
      </c>
      <c r="F25" s="1" t="s">
        <v>178</v>
      </c>
      <c r="G25" s="1" t="s">
        <v>182</v>
      </c>
      <c r="H25" s="1" t="s">
        <v>183</v>
      </c>
      <c r="I25" s="1" t="s">
        <v>340</v>
      </c>
      <c r="J25" s="1" t="s">
        <v>30</v>
      </c>
      <c r="K25" s="1" t="s">
        <v>341</v>
      </c>
      <c r="L25" s="1" t="s">
        <v>341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189</v>
      </c>
      <c r="R25" s="1" t="s">
        <v>342</v>
      </c>
      <c r="S25" s="1" t="s">
        <v>191</v>
      </c>
      <c r="T25" s="1" t="s">
        <v>192</v>
      </c>
      <c r="U25" s="1" t="s">
        <v>193</v>
      </c>
    </row>
    <row r="26" s="1" customFormat="1" spans="1:21">
      <c r="A26" s="3">
        <v>17716771754</v>
      </c>
      <c r="B26" s="1" t="s">
        <v>343</v>
      </c>
      <c r="C26" s="1" t="s">
        <v>344</v>
      </c>
      <c r="D26" s="1" t="s">
        <v>345</v>
      </c>
      <c r="E26" s="1" t="s">
        <v>346</v>
      </c>
      <c r="F26" s="1" t="s">
        <v>236</v>
      </c>
      <c r="G26" s="1" t="s">
        <v>182</v>
      </c>
      <c r="H26" s="1" t="s">
        <v>183</v>
      </c>
      <c r="I26" s="1" t="s">
        <v>347</v>
      </c>
      <c r="J26" s="1" t="s">
        <v>30</v>
      </c>
      <c r="K26" s="1" t="s">
        <v>348</v>
      </c>
      <c r="L26" s="1" t="s">
        <v>348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189</v>
      </c>
      <c r="R26" s="1" t="s">
        <v>349</v>
      </c>
      <c r="S26" s="1" t="s">
        <v>191</v>
      </c>
      <c r="T26" s="1" t="s">
        <v>192</v>
      </c>
      <c r="U26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2022-05-24T02:23:33Z</dcterms:created>
  <dcterms:modified xsi:type="dcterms:W3CDTF">2022-05-24T02:59:43Z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973D4A7842144185B9D4999FF1CE8D2C</vt:lpwstr>
  </property>
  <property fmtid="{D5CDD505-2E9C-101B-9397-08002B2CF9AE}" pid="3" name="KSOProductBuildVer">
    <vt:lpwstr>2052-11.1.0.11744</vt:lpwstr>
  </property>
</Properties>
</file>