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<sst xmlns="http://schemas.openxmlformats.org/spreadsheetml/2006/main" count="118" uniqueCount="81">
  <si>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</si>
  <si>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</si>
  <si>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</si>
  <si>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</si>
  <si>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</si>
  <si>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</si>
  <si>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</si>
  <si>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</si>
  <si>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</si>
  <si>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</si>
  <si>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</si>
  <si>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</si>
  <si>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</si>
  <si>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</si>
  <si>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</si>
  <si>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</si>
  <si>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</si>
  <si>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</si>
  <si>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</si>
  <si>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</si>
  <si>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</si>
  <si>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</si>
  <si>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</si>
  <si>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</si>
  <si>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</si>
  <si>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17964002319	</t>
  </si>
  <si>
    <t>Ctrip</t>
  </si>
  <si>
    <t>正常</t>
  </si>
  <si>
    <t>[苏州]苏州金鸡湖李公堤亚朵酒店(50195780)</t>
  </si>
  <si>
    <t>雅致房&lt;双人入住&gt;&lt;内宾&gt;&lt;预付&gt;&lt;单早&gt;</t>
  </si>
  <si>
    <t>CNY</t>
  </si>
  <si>
    <t>孟宪挺</t>
  </si>
  <si>
    <t>CA11323220524CNY</t>
  </si>
  <si>
    <t>未提现</t>
  </si>
  <si>
    <t>携程开票</t>
  </si>
  <si>
    <t xml:space="preserve">	</t>
  </si>
  <si>
    <t xml:space="preserve">17964774766	</t>
  </si>
  <si>
    <t>[贵阳]贵阳会展中心希尔顿欢朋酒店(83841589)</t>
  </si>
  <si>
    <t>豪华大床房&lt;双人入住&gt;&lt;内宾&gt;&lt;预付&gt;&lt;双早&gt;</t>
  </si>
  <si>
    <t>高溪蔓</t>
  </si>
  <si>
    <t>，</t>
  </si>
  <si>
    <t>A220524101437481</t>
  </si>
  <si>
    <t>CNY / HKD 当前参考汇率: 1.176572868</t>
  </si>
  <si>
    <t>总计：858.2 CNY/
1009.73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</si>
  <si>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</si>
  <si>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</si>
  <si>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</si>
  <si>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</si>
  <si>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</si>
  <si>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</si>
  <si>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</si>
  <si>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</si>
  <si>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</si>
  <si>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</si>
  <si>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</si>
  <si>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</si>
  <si>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</si>
  <si>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</si>
  <si>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</si>
  <si>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</si>
  <si>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</si>
  <si>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</si>
  <si>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2022-05-20</t>
  </si>
  <si>
    <t>2557673</t>
  </si>
  <si>
    <t>贵阳会展中心希尔顿欢朋酒店</t>
  </si>
  <si>
    <t>2022-05-21</t>
  </si>
  <si>
    <t>退房日月结</t>
  </si>
  <si>
    <t>487.83</t>
  </si>
  <si>
    <t>RMB</t>
  </si>
  <si>
    <t>0</t>
  </si>
  <si>
    <t>0.00</t>
  </si>
  <si>
    <t>携程汇智国内直连</t>
  </si>
  <si>
    <t>1861</t>
  </si>
  <si>
    <t>2022-05-20 18:19:58</t>
  </si>
  <si>
    <t>否</t>
  </si>
  <si>
    <t>汇智国际旅游发展有限公司</t>
  </si>
  <si>
    <t>直连</t>
  </si>
  <si>
    <t>2557463</t>
  </si>
  <si>
    <t>苏州金鸡湖李公堤亚朵酒店</t>
  </si>
  <si>
    <t>370.37</t>
  </si>
  <si>
    <t>2022-05-20 14:58:18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</si>
</sst>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44701</v>
      </c>
      <c r="G2" s="6">
        <v>44702</v>
      </c>
      <c r="H2" s="4">
        <v>1</v>
      </c>
      <c r="I2" s="4">
        <v>1</v>
      </c>
      <c r="J2" s="4">
        <v>1</v>
      </c>
      <c r="K2" s="4" t="s">
        <v>30</v>
      </c>
      <c r="L2" s="4">
        <v>370.37</v>
      </c>
      <c r="M2" s="4">
        <v>370.37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44705</v>
      </c>
      <c r="T2" s="4" t="s">
        <v>34</v>
      </c>
      <c r="U2" s="4">
        <v>370.37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44701</v>
      </c>
      <c r="G3" s="6">
        <v>44702</v>
      </c>
      <c r="H3" s="4">
        <v>1</v>
      </c>
      <c r="I3" s="4">
        <v>1</v>
      </c>
      <c r="J3" s="4">
        <v>1</v>
      </c>
      <c r="K3" s="4" t="s">
        <v>30</v>
      </c>
      <c r="L3" s="4">
        <v>487.83</v>
      </c>
      <c r="M3" s="4">
        <v>487.83</v>
      </c>
      <c r="N3" s="4" t="s">
        <v>39</v>
      </c>
      <c r="O3" s="4" t="s">
        <v>32</v>
      </c>
      <c r="P3" s="4" t="s">
        <v>33</v>
      </c>
      <c r="Q3" s="4">
        <v>0</v>
      </c>
      <c r="R3" s="7">
        <v>44701</v>
      </c>
      <c r="S3" s="6">
        <v>44705</v>
      </c>
      <c r="T3" s="4" t="s">
        <v>34</v>
      </c>
      <c r="U3" s="4">
        <v>487.83</v>
      </c>
      <c r="V3" s="4">
        <v>0</v>
      </c>
      <c r="W3" s="4">
        <v>0</v>
      </c>
      <c r="X3" s="4" t="s">
        <v>35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5">
        <v>17964002319</v>
      </c>
      <c r="B2" s="6">
        <v>44701</v>
      </c>
      <c r="C2" s="6">
        <v>44702</v>
      </c>
      <c r="D2" s="4">
        <v>370.37</v>
      </c>
      <c r="E2" s="4" t="str">
        <f>VLOOKUP(A2,HOP!A:L,12,0)</f>
        <v>370.37</v>
      </c>
      <c r="F2" s="4" t="str">
        <f>VLOOKUP(A2,HOP!A:C,3,0)</f>
        <v>2557463</v>
      </c>
      <c r="G2" s="4">
        <f>D2-E2</f>
        <v>0</v>
      </c>
      <c r="H2" s="4" t="str">
        <f>$H$1&amp;F2</f>
        <v>，2557463</v>
      </c>
      <c r="I2" s="4" t="str">
        <f>VLOOKUP(A2,HOP!A:U,21,0)</f>
        <v>直连</v>
      </c>
    </row>
    <row r="3" s="4" customFormat="1" spans="1:9">
      <c r="A3" s="5">
        <v>17964774766</v>
      </c>
      <c r="B3" s="6">
        <v>44701</v>
      </c>
      <c r="C3" s="6">
        <v>44702</v>
      </c>
      <c r="D3" s="4">
        <v>487.83</v>
      </c>
      <c r="E3" s="4" t="str">
        <f>VLOOKUP(A3,HOP!A:L,12,0)</f>
        <v>487.83</v>
      </c>
      <c r="F3" s="4" t="str">
        <f>VLOOKUP(A3,HOP!A:C,3,0)</f>
        <v>2557673</v>
      </c>
      <c r="G3" s="4">
        <f>D3-E3</f>
        <v>0</v>
      </c>
      <c r="H3" s="4" t="str">
        <f>$H$1&amp;F3</f>
        <v>，2557673</v>
      </c>
      <c r="I3" s="4" t="str">
        <f>VLOOKUP(A3,HOP!A:U,21,0)</f>
        <v>直连</v>
      </c>
    </row>
    <row r="5" spans="4:4">
      <c r="D5" s="4">
        <f>SUM(D2:D4)</f>
        <v>858.2</v>
      </c>
    </row>
    <row r="12" spans="1:1">
      <c r="A12" s="4" t="s">
        <v>41</v>
      </c>
    </row>
    <row r="13" spans="1:1">
      <c r="A13" s="4" t="s">
        <v>42</v>
      </c>
    </row>
    <row r="14" spans="1:1">
      <c r="A1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</row>
    <row r="2" s="1" customFormat="1" spans="1:21">
      <c r="A2" s="3">
        <v>17964774766</v>
      </c>
      <c r="B2" s="1" t="s">
        <v>62</v>
      </c>
      <c r="C2" s="1" t="s">
        <v>63</v>
      </c>
      <c r="D2" s="1" t="s">
        <v>64</v>
      </c>
      <c r="E2" s="1" t="s">
        <v>39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</row>
    <row r="3" s="1" customFormat="1" spans="1:21">
      <c r="A3" s="3">
        <v>17964002319</v>
      </c>
      <c r="B3" s="1" t="s">
        <v>62</v>
      </c>
      <c r="C3" s="1" t="s">
        <v>77</v>
      </c>
      <c r="D3" s="1" t="s">
        <v>78</v>
      </c>
      <c r="E3" s="1" t="s">
        <v>31</v>
      </c>
      <c r="F3" s="1" t="s">
        <v>62</v>
      </c>
      <c r="G3" s="1" t="s">
        <v>65</v>
      </c>
      <c r="H3" s="1" t="s">
        <v>66</v>
      </c>
      <c r="I3" s="1" t="s">
        <v>79</v>
      </c>
      <c r="J3" s="1" t="s">
        <v>68</v>
      </c>
      <c r="K3" s="1" t="s">
        <v>79</v>
      </c>
      <c r="L3" s="1" t="s">
        <v>79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72</v>
      </c>
      <c r="R3" s="1" t="s">
        <v>80</v>
      </c>
      <c r="S3" s="1" t="s">
        <v>74</v>
      </c>
      <c r="T3" s="1" t="s">
        <v>75</v>
      </c>
      <c r="U3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2022-05-24T02:04:28Z</dcterms:created>
  <dcterms:modified xsi:type="dcterms:W3CDTF">2022-05-24T02:12:03Z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A7BB42CA14C444EF91AB2C4CBC0C9755</vt:lpwstr>
  </property>
  <property fmtid="{D5CDD505-2E9C-101B-9397-08002B2CF9AE}" pid="3" name="KSOProductBuildVer">
    <vt:lpwstr>2052-11.1.0.11744</vt:lpwstr>
  </property>
</Properties>
</file>