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<sst xmlns="http://schemas.openxmlformats.org/spreadsheetml/2006/main" count="130" uniqueCount="84">
  <si>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</si>
  <si>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</si>
  <si>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</si>
  <si>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</si>
  <si>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</si>
  <si>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</si>
  <si>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</si>
  <si>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</si>
  <si>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</si>
  <si>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</si>
  <si>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</si>
  <si>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</si>
  <si>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</si>
  <si>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</si>
  <si>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</si>
  <si>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</si>
  <si>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</si>
  <si>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</si>
  <si>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</si>
  <si>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</si>
  <si>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</si>
  <si>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</si>
  <si>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</si>
  <si>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</si>
  <si>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</si>
  <si>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17961386429	</t>
  </si>
  <si>
    <t>Ctrip</t>
  </si>
  <si>
    <t>正常</t>
  </si>
  <si>
    <t>[石家庄]喆啡酒店(石家庄中华南大街西三教地铁站店)(73267342)</t>
  </si>
  <si>
    <t>醇享大床房&lt;双人入住&gt;&lt;内宾&gt;&lt;预付&gt;&lt;双早&gt;</t>
  </si>
  <si>
    <t>CNY</t>
  </si>
  <si>
    <t>魏爽</t>
  </si>
  <si>
    <t>CA11323220525CNY</t>
  </si>
  <si>
    <t>未提现</t>
  </si>
  <si>
    <t>携程开票</t>
  </si>
  <si>
    <t xml:space="preserve">	</t>
  </si>
  <si>
    <t xml:space="preserve">17969395861	</t>
  </si>
  <si>
    <t>[仁怀]仁怀醉美大道希尔顿欢朋酒店(83841602)</t>
  </si>
  <si>
    <t>高级双床房&lt;双人入住&gt;&lt;内宾&gt;&lt;预付&gt;&lt;双早&gt;</t>
  </si>
  <si>
    <t>杨娅</t>
  </si>
  <si>
    <t>退单</t>
  </si>
  <si>
    <t>，</t>
  </si>
  <si>
    <t>A220525095115481</t>
  </si>
  <si>
    <t>CNY / HKD 当前参考汇率: 1.178087496</t>
  </si>
  <si>
    <t>总计： 330.27 CNY/
389.09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</si>
  <si>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</si>
  <si>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</si>
  <si>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</si>
  <si>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</si>
  <si>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</si>
  <si>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</si>
  <si>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</si>
  <si>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</si>
  <si>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</si>
  <si>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</si>
  <si>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</si>
  <si>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</si>
  <si>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</si>
  <si>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</si>
  <si>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</si>
  <si>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</si>
  <si>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</si>
  <si>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</si>
  <si>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</si>
  <si>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2558940</t>
  </si>
  <si>
    <t>仁怀醉美大道希尔顿欢朋酒店</t>
  </si>
  <si>
    <t>2022-05-22</t>
  </si>
  <si>
    <t>退房日月结</t>
  </si>
  <si>
    <t>330.27</t>
  </si>
  <si>
    <t>RMB</t>
  </si>
  <si>
    <t>0</t>
  </si>
  <si>
    <t>0.00</t>
  </si>
  <si>
    <t>携程汇智国内直连</t>
  </si>
  <si>
    <t>1861</t>
  </si>
  <si>
    <t>2022-05-21 16:00:47</t>
  </si>
  <si>
    <t>否</t>
  </si>
  <si>
    <t>汇智国际旅游发展有限公司</t>
  </si>
  <si>
    <t>直连</t>
  </si>
  <si>
    <t>2022-05-20</t>
  </si>
  <si>
    <t>2557130</t>
  </si>
  <si>
    <t>喆啡酒店(石家庄中华南大街西三教地铁站店)</t>
  </si>
  <si>
    <t>246.44</t>
  </si>
  <si>
    <t>-246</t>
  </si>
  <si>
    <t>2022-05-20 08:47:13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</si>
</sst>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1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44702</v>
      </c>
      <c r="G2" s="6">
        <v>44703</v>
      </c>
      <c r="H2" s="4">
        <v>1</v>
      </c>
      <c r="I2" s="4">
        <v>1</v>
      </c>
      <c r="J2" s="4">
        <v>1</v>
      </c>
      <c r="K2" s="4" t="s">
        <v>30</v>
      </c>
      <c r="L2" s="4">
        <v>246.44</v>
      </c>
      <c r="M2" s="4">
        <v>246.44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44706</v>
      </c>
      <c r="T2" s="4" t="s">
        <v>34</v>
      </c>
      <c r="U2" s="4">
        <v>246.44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44702</v>
      </c>
      <c r="G3" s="6">
        <v>44703</v>
      </c>
      <c r="H3" s="4">
        <v>1</v>
      </c>
      <c r="I3" s="4">
        <v>1</v>
      </c>
      <c r="J3" s="4">
        <v>1</v>
      </c>
      <c r="K3" s="4" t="s">
        <v>30</v>
      </c>
      <c r="L3" s="4">
        <v>330.27</v>
      </c>
      <c r="M3" s="4">
        <v>330.27</v>
      </c>
      <c r="N3" s="4" t="s">
        <v>39</v>
      </c>
      <c r="O3" s="4" t="s">
        <v>32</v>
      </c>
      <c r="P3" s="4" t="s">
        <v>33</v>
      </c>
      <c r="Q3" s="4">
        <v>0</v>
      </c>
      <c r="R3" s="7">
        <v>44702</v>
      </c>
      <c r="S3" s="6">
        <v>44706</v>
      </c>
      <c r="T3" s="4" t="s">
        <v>34</v>
      </c>
      <c r="U3" s="4">
        <v>330.27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44702</v>
      </c>
      <c r="G4" s="6">
        <v>44703</v>
      </c>
      <c r="H4" s="4">
        <v>1</v>
      </c>
      <c r="I4" s="4">
        <v>1</v>
      </c>
      <c r="J4" s="4">
        <v>1</v>
      </c>
      <c r="K4" s="4" t="s">
        <v>30</v>
      </c>
      <c r="L4" s="4">
        <v>-246.44</v>
      </c>
      <c r="M4" s="4">
        <v>-246.44</v>
      </c>
      <c r="N4" s="4" t="s">
        <v>31</v>
      </c>
      <c r="O4" s="4" t="s">
        <v>32</v>
      </c>
      <c r="P4" s="4" t="s">
        <v>33</v>
      </c>
      <c r="Q4" s="4">
        <v>0</v>
      </c>
      <c r="R4" s="7">
        <v>44701</v>
      </c>
      <c r="S4" s="6">
        <v>44706</v>
      </c>
      <c r="T4" s="4" t="s">
        <v>34</v>
      </c>
      <c r="U4" s="4">
        <v>-246.44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hidden="1" spans="1:9">
      <c r="A2" s="5">
        <v>17961386429</v>
      </c>
      <c r="B2" s="6">
        <v>44702</v>
      </c>
      <c r="C2" s="6">
        <v>44703</v>
      </c>
      <c r="D2" s="4">
        <v>0</v>
      </c>
      <c r="E2" s="4" t="str">
        <f>VLOOKUP(A2,HOP!A:L,12,0)</f>
        <v>0.00</v>
      </c>
      <c r="F2" s="4" t="str">
        <f>VLOOKUP(A2,HOP!A:C,3,0)</f>
        <v>2557130</v>
      </c>
      <c r="G2" s="4">
        <f>D2-E2</f>
        <v>0</v>
      </c>
      <c r="H2" s="4" t="str">
        <f>$H$1&amp;F2</f>
        <v>，2557130</v>
      </c>
      <c r="I2" s="4" t="str">
        <f>VLOOKUP(A2,HOP!A:U,21,0)</f>
        <v>直连</v>
      </c>
    </row>
    <row r="3" s="4" customFormat="1" spans="1:9">
      <c r="A3" s="5">
        <v>17969395861</v>
      </c>
      <c r="B3" s="6">
        <v>44702</v>
      </c>
      <c r="C3" s="6">
        <v>44703</v>
      </c>
      <c r="D3" s="4">
        <v>330.27</v>
      </c>
      <c r="E3" s="4" t="str">
        <f>VLOOKUP(A3,HOP!A:L,12,0)</f>
        <v>330.27</v>
      </c>
      <c r="F3" s="4" t="str">
        <f>VLOOKUP(A3,HOP!A:C,3,0)</f>
        <v>2558940</v>
      </c>
      <c r="G3" s="4">
        <f>D3-E3</f>
        <v>0</v>
      </c>
      <c r="H3" s="4" t="str">
        <f>$H$1&amp;F3</f>
        <v>，2558940</v>
      </c>
      <c r="I3" s="4" t="str">
        <f>VLOOKUP(A3,HOP!A:U,21,0)</f>
        <v>直连</v>
      </c>
    </row>
    <row r="5" spans="4:4">
      <c r="D5" s="4">
        <f>SUM(D2:D4)</f>
        <v>330.27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autoFilter ref="A1:XFD5">
    <filterColumn colId="3">
      <filters blank="1">
        <filter val="330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</row>
    <row r="2" s="1" customFormat="1" spans="1:21">
      <c r="A2" s="3">
        <v>17969395861</v>
      </c>
      <c r="B2" s="1" t="s">
        <v>63</v>
      </c>
      <c r="C2" s="1" t="s">
        <v>64</v>
      </c>
      <c r="D2" s="1" t="s">
        <v>65</v>
      </c>
      <c r="E2" s="1" t="s">
        <v>39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</row>
    <row r="3" s="1" customFormat="1" spans="1:21">
      <c r="A3" s="3">
        <v>17961386429</v>
      </c>
      <c r="B3" s="1" t="s">
        <v>78</v>
      </c>
      <c r="C3" s="1" t="s">
        <v>79</v>
      </c>
      <c r="D3" s="1" t="s">
        <v>80</v>
      </c>
      <c r="E3" s="1" t="s">
        <v>31</v>
      </c>
      <c r="F3" s="1" t="s">
        <v>63</v>
      </c>
      <c r="G3" s="1" t="s">
        <v>66</v>
      </c>
      <c r="H3" s="1" t="s">
        <v>67</v>
      </c>
      <c r="I3" s="1" t="s">
        <v>81</v>
      </c>
      <c r="J3" s="1" t="s">
        <v>69</v>
      </c>
      <c r="K3" s="1" t="s">
        <v>81</v>
      </c>
      <c r="L3" s="1" t="s">
        <v>71</v>
      </c>
      <c r="M3" s="1" t="s">
        <v>82</v>
      </c>
      <c r="N3" s="1" t="s">
        <v>82</v>
      </c>
      <c r="O3" s="1" t="s">
        <v>71</v>
      </c>
      <c r="P3" s="1" t="s">
        <v>72</v>
      </c>
      <c r="Q3" s="1" t="s">
        <v>73</v>
      </c>
      <c r="R3" s="1" t="s">
        <v>83</v>
      </c>
      <c r="S3" s="1" t="s">
        <v>75</v>
      </c>
      <c r="T3" s="1" t="s">
        <v>76</v>
      </c>
      <c r="U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2022-05-25T01:44:22Z</dcterms:created>
  <dcterms:modified xsi:type="dcterms:W3CDTF">2022-05-25T01:48:28Z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BAB31846E75C4B928CC3888FAFCA039A</vt:lpwstr>
  </property>
  <property fmtid="{D5CDD505-2E9C-101B-9397-08002B2CF9AE}" pid="3" name="KSOProductBuildVer">
    <vt:lpwstr>2052-11.1.0.11744</vt:lpwstr>
  </property>
</Properties>
</file>