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对账!$A$1:$AF$22</definedName>
  </definedNames>
  <calcPr calcId="144525"/>
</workbook>
</file>

<file path=xl/sharedStrings.xml><?xml version="1.0" encoding="utf-8"?>
<sst xmlns="http://schemas.openxmlformats.org/spreadsheetml/2006/main" count="1269" uniqueCount="347">
  <si>
    <t>去哪儿网酒店预付对账单</t>
  </si>
  <si>
    <t>供应商名称：</t>
  </si>
  <si>
    <t>汇趣住</t>
  </si>
  <si>
    <t>结算周期：</t>
  </si>
  <si>
    <t>2022-05-24至2022-05-25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</si>
  <si>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</si>
  <si>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</si>
  <si>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</si>
  <si>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</si>
  <si>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</si>
  <si>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</si>
  <si>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</si>
  <si>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</si>
  <si>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</si>
  <si>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</si>
  <si>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</si>
  <si>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</si>
  <si>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</si>
  <si>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</si>
  <si>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</si>
  <si>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¥3,590.00</t>
  </si>
  <si>
    <t>¥429.00</t>
  </si>
  <si>
    <t>¥405.00</t>
  </si>
  <si>
    <t>-¥227.00</t>
  </si>
  <si>
    <t>¥2,529.00</t>
  </si>
  <si>
    <t>分类信息</t>
  </si>
  <si>
    <t>业务类型</t>
  </si>
  <si>
    <t>酒店预付（点击查看明细）</t>
  </si>
  <si>
    <t>¥2,756.00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</si>
  <si>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</si>
  <si>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</si>
  <si>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</si>
  <si>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</si>
  <si>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</si>
  <si>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</si>
  <si>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</si>
  <si>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</si>
  <si>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</si>
  <si>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</si>
  <si>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</si>
  <si>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</si>
  <si>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</si>
  <si>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</si>
  <si>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</si>
  <si>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</si>
  <si>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</si>
  <si>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</si>
  <si>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</si>
  <si>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</si>
  <si>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</si>
  <si>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</si>
  <si>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</si>
  <si>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</si>
  <si>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</si>
  <si>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</si>
  <si>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</si>
  <si>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</si>
  <si>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</si>
  <si>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</si>
  <si>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</si>
  <si>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</si>
  <si>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</si>
  <si>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</si>
  <si>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</si>
  <si>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</si>
  <si>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</si>
  <si>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</si>
  <si>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</si>
  <si>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</si>
  <si>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</si>
  <si>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</si>
  <si>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</si>
  <si>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</si>
  <si>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103005910312</t>
  </si>
  <si>
    <t>酒店预付</t>
  </si>
  <si>
    <t>否</t>
  </si>
  <si>
    <t>普通</t>
  </si>
  <si>
    <t>381812040</t>
  </si>
  <si>
    <t>江门加多利酒店</t>
  </si>
  <si>
    <t>1639468</t>
  </si>
  <si>
    <t>谢泽宇</t>
  </si>
  <si>
    <t>2022-05-22</t>
  </si>
  <si>
    <t>2022-05-25</t>
  </si>
  <si>
    <t>¥294.00</t>
  </si>
  <si>
    <t>¥39.00</t>
  </si>
  <si>
    <t>¥255.00</t>
  </si>
  <si>
    <t>月光女神大床房</t>
  </si>
  <si>
    <t>WEBSITE</t>
  </si>
  <si>
    <t>103006229882</t>
  </si>
  <si>
    <t>321292336</t>
  </si>
  <si>
    <t>薰衣草酒店(镇赉店)</t>
  </si>
  <si>
    <t>林庆福|杨颖|陈广生</t>
  </si>
  <si>
    <t>2022-05-23</t>
  </si>
  <si>
    <t>2022-05-24</t>
  </si>
  <si>
    <t>¥384.00</t>
  </si>
  <si>
    <t>¥33.00</t>
  </si>
  <si>
    <t>¥351.00</t>
  </si>
  <si>
    <t>特惠标准间</t>
  </si>
  <si>
    <t>103006267534</t>
  </si>
  <si>
    <t>389081052</t>
  </si>
  <si>
    <t>苍南希曼·喜来登酒店</t>
  </si>
  <si>
    <t>黄殿秀</t>
  </si>
  <si>
    <t>¥218.00</t>
  </si>
  <si>
    <t>¥29.00</t>
  </si>
  <si>
    <t>¥189.00</t>
  </si>
  <si>
    <t>高级双床房</t>
  </si>
  <si>
    <t>103007052421</t>
  </si>
  <si>
    <t>384625779</t>
  </si>
  <si>
    <t>荣县森林宾馆</t>
  </si>
  <si>
    <t>张洋</t>
  </si>
  <si>
    <t>¥82.00</t>
  </si>
  <si>
    <t>¥11.00</t>
  </si>
  <si>
    <t>¥71.00</t>
  </si>
  <si>
    <t>大床房</t>
  </si>
  <si>
    <t>103007302546</t>
  </si>
  <si>
    <t>381762945</t>
  </si>
  <si>
    <t>格林豪泰(南京银桥市场店)</t>
  </si>
  <si>
    <t>黄帅杰</t>
  </si>
  <si>
    <t>¥149.00</t>
  </si>
  <si>
    <t>¥20.00</t>
  </si>
  <si>
    <t>¥129.00</t>
  </si>
  <si>
    <t>1.5米大床房</t>
  </si>
  <si>
    <t>103007351664</t>
  </si>
  <si>
    <t>384525087</t>
  </si>
  <si>
    <t>南平宝龙宾馆</t>
  </si>
  <si>
    <t>吴昌平</t>
  </si>
  <si>
    <t>¥125.00</t>
  </si>
  <si>
    <t>¥17.00</t>
  </si>
  <si>
    <t>¥108.00</t>
  </si>
  <si>
    <t>雅致双床房</t>
  </si>
  <si>
    <t>103007359925</t>
  </si>
  <si>
    <t>381710364</t>
  </si>
  <si>
    <t>格林豪泰智选酒店(江阴徐霞客镇店)</t>
  </si>
  <si>
    <t>杨鸿</t>
  </si>
  <si>
    <t>¥197.00</t>
  </si>
  <si>
    <t>¥26.00</t>
  </si>
  <si>
    <t>¥171.00</t>
  </si>
  <si>
    <t>高级云压大床房</t>
  </si>
  <si>
    <t>103007474061</t>
  </si>
  <si>
    <t>316599388</t>
  </si>
  <si>
    <t>奎屯独秀酒店</t>
  </si>
  <si>
    <t>何建新</t>
  </si>
  <si>
    <t>¥112.00</t>
  </si>
  <si>
    <t>¥15.00</t>
  </si>
  <si>
    <t>¥97.00</t>
  </si>
  <si>
    <t>普通标准间</t>
  </si>
  <si>
    <t>103007684954</t>
  </si>
  <si>
    <t>389082945</t>
  </si>
  <si>
    <t>西昌爱尚公寓</t>
  </si>
  <si>
    <t>彭远源</t>
  </si>
  <si>
    <t>¥91.00</t>
  </si>
  <si>
    <t>¥12.00</t>
  </si>
  <si>
    <t>¥79.00</t>
  </si>
  <si>
    <t>主题大床房</t>
  </si>
  <si>
    <t>103007689194</t>
  </si>
  <si>
    <t>311527162</t>
  </si>
  <si>
    <t>宁城福瑞阁商务宾馆</t>
  </si>
  <si>
    <t>宋庆艳史红玫</t>
  </si>
  <si>
    <t>¥94.00</t>
  </si>
  <si>
    <t>¥13.00</t>
  </si>
  <si>
    <t>¥81.00</t>
  </si>
  <si>
    <t>标准间</t>
  </si>
  <si>
    <t>103007751564</t>
  </si>
  <si>
    <t>329660785</t>
  </si>
  <si>
    <t>格林联盟酒店(裕民红花路店)</t>
  </si>
  <si>
    <t>赵海航</t>
  </si>
  <si>
    <t>¥148.00</t>
  </si>
  <si>
    <t>¥128.00</t>
  </si>
  <si>
    <t>103007929880</t>
  </si>
  <si>
    <t>313387519</t>
  </si>
  <si>
    <t>灵台宾馆</t>
  </si>
  <si>
    <t>任利伟</t>
  </si>
  <si>
    <t>¥124.00</t>
  </si>
  <si>
    <t>¥107.00</t>
  </si>
  <si>
    <t>优享双床房</t>
  </si>
  <si>
    <t>103007953758</t>
  </si>
  <si>
    <t>381807588</t>
  </si>
  <si>
    <t>锦州唯爱假日电影宾馆</t>
  </si>
  <si>
    <t>刘枫</t>
  </si>
  <si>
    <t>特惠投影大床房</t>
  </si>
  <si>
    <t>103004943729</t>
  </si>
  <si>
    <t>384586356</t>
  </si>
  <si>
    <t>唐述主题宾馆(西宁火车站新千王府井店)</t>
  </si>
  <si>
    <t>马文英</t>
  </si>
  <si>
    <t>2022-05-21</t>
  </si>
  <si>
    <t>¥572.00</t>
  </si>
  <si>
    <t>2022-05-22 15:13:04</t>
  </si>
  <si>
    <t>¥143.00</t>
  </si>
  <si>
    <t>¥19.00</t>
  </si>
  <si>
    <t>特惠主题大床房</t>
  </si>
  <si>
    <t>103005462088</t>
  </si>
  <si>
    <t>389082039</t>
  </si>
  <si>
    <t>怡莱酒店(杭州西湖河坊街江城路店)</t>
  </si>
  <si>
    <t>李昕甜</t>
  </si>
  <si>
    <t>¥157.00</t>
  </si>
  <si>
    <t>¥21.00</t>
  </si>
  <si>
    <t>¥136.00</t>
  </si>
  <si>
    <t>双床房</t>
  </si>
  <si>
    <t>103006525089</t>
  </si>
  <si>
    <t>315402817</t>
  </si>
  <si>
    <t>苏州久红酒店</t>
  </si>
  <si>
    <t>冯国显</t>
  </si>
  <si>
    <t>¥87.00</t>
  </si>
  <si>
    <t>¥75.00</t>
  </si>
  <si>
    <t>标准双床房</t>
  </si>
  <si>
    <t>103006622712</t>
  </si>
  <si>
    <t>381711489</t>
  </si>
  <si>
    <t>海口巴比隆酒店</t>
  </si>
  <si>
    <t>温龙显</t>
  </si>
  <si>
    <t>¥272.00</t>
  </si>
  <si>
    <t>¥36.00</t>
  </si>
  <si>
    <t>¥236.00</t>
  </si>
  <si>
    <t>景观双人房</t>
  </si>
  <si>
    <t>103007202145</t>
  </si>
  <si>
    <t>417193499</t>
  </si>
  <si>
    <t>哈尔滨祥庭快捷宾馆</t>
  </si>
  <si>
    <t>李龙</t>
  </si>
  <si>
    <t>¥95.00</t>
  </si>
  <si>
    <t>A区特惠大床房</t>
  </si>
  <si>
    <t>103007260745</t>
  </si>
  <si>
    <t>384628326</t>
  </si>
  <si>
    <t>兰州HomeLohas家乐活酒店</t>
  </si>
  <si>
    <t>葛金</t>
  </si>
  <si>
    <t>¥163.00</t>
  </si>
  <si>
    <t>¥22.00</t>
  </si>
  <si>
    <t>¥141.00</t>
  </si>
  <si>
    <t>优享大床房</t>
  </si>
  <si>
    <t>103007361041</t>
  </si>
  <si>
    <t>381763881</t>
  </si>
  <si>
    <t>格林豪泰(太原国贸店)</t>
  </si>
  <si>
    <t>牛俊亮</t>
  </si>
  <si>
    <t>¥135.00</t>
  </si>
  <si>
    <t>¥18.00</t>
  </si>
  <si>
    <t>¥117.00</t>
  </si>
  <si>
    <t>合计</t>
  </si>
  <si>
    <t/>
  </si>
  <si>
    <t>¥3,161.00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</si>
  <si>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</si>
  <si>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</si>
  <si>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</si>
  <si>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</si>
  <si>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</si>
  <si>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</si>
  <si>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</si>
  <si>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csg_manual_202205250624018888163</t>
  </si>
  <si>
    <t>103005598488</t>
  </si>
  <si>
    <t>PPM转账</t>
  </si>
  <si>
    <t>--</t>
  </si>
  <si>
    <t>离店后退款：佣金退23</t>
  </si>
  <si>
    <t>qta_refund_w2eP220525005602813</t>
  </si>
  <si>
    <t>返现日期</t>
  </si>
  <si>
    <t>，</t>
  </si>
  <si>
    <r>
      <t xml:space="preserve">5.27 </t>
    </r>
    <r>
      <rPr>
        <sz val="10"/>
        <rFont val="宋体"/>
        <charset val="134"/>
      </rPr>
      <t>可退</t>
    </r>
  </si>
  <si>
    <t>A220527155408481</t>
  </si>
  <si>
    <r>
      <t>总计：</t>
    </r>
    <r>
      <rPr>
        <sz val="10"/>
        <rFont val="Arial"/>
        <charset val="134"/>
      </rPr>
      <t>2529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</si>
  <si>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</si>
  <si>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</si>
  <si>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</si>
  <si>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</si>
  <si>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</si>
  <si>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</si>
  <si>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</si>
  <si>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</si>
  <si>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</si>
  <si>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</si>
  <si>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</si>
  <si>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</si>
  <si>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</si>
  <si>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</si>
  <si>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</si>
  <si>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</si>
  <si>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</si>
  <si>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2562587</t>
  </si>
  <si>
    <t>108.00</t>
  </si>
  <si>
    <t>RMB</t>
  </si>
  <si>
    <t>0</t>
  </si>
  <si>
    <t>0.00</t>
  </si>
  <si>
    <t>汇趣住国内直连</t>
  </si>
  <si>
    <t>01.011247</t>
  </si>
  <si>
    <t>2022-05-24 13:17:30</t>
  </si>
  <si>
    <t>直连</t>
  </si>
  <si>
    <t>2562557</t>
  </si>
  <si>
    <t>锦州唯爱假日风情宾馆</t>
  </si>
  <si>
    <t>79.00</t>
  </si>
  <si>
    <t>2022-05-24 12:53:55</t>
  </si>
  <si>
    <t>2562530</t>
  </si>
  <si>
    <t>129.00</t>
  </si>
  <si>
    <t>2022-05-24 12:32:16</t>
  </si>
  <si>
    <t>2562507</t>
  </si>
  <si>
    <t>平凉灵台宾馆</t>
  </si>
  <si>
    <t>107.00</t>
  </si>
  <si>
    <t>2022-05-24 12:16:11</t>
  </si>
  <si>
    <t>2562485</t>
  </si>
  <si>
    <t>独秀酒店</t>
  </si>
  <si>
    <t>97.00</t>
  </si>
  <si>
    <t>2022-05-24 11:55:37</t>
  </si>
  <si>
    <t>2562397</t>
  </si>
  <si>
    <t>爱尚公寓</t>
  </si>
  <si>
    <t>2022-05-24 10:40:35</t>
  </si>
  <si>
    <t>2562367</t>
  </si>
  <si>
    <t>171.00</t>
  </si>
  <si>
    <t>2022-05-24 11:17:52</t>
  </si>
  <si>
    <t>2562364</t>
  </si>
  <si>
    <t>家乐活酒店HomeLohasHotel</t>
  </si>
  <si>
    <t>141.00</t>
  </si>
  <si>
    <t>2022-05-24 10:23:06</t>
  </si>
  <si>
    <t>2562315</t>
  </si>
  <si>
    <t>117.00</t>
  </si>
  <si>
    <t>2022-05-24 09:14:02</t>
  </si>
  <si>
    <t>2562313</t>
  </si>
  <si>
    <t>福瑞阁商务宾馆</t>
  </si>
  <si>
    <t>81.00</t>
  </si>
  <si>
    <t>2022-05-24 09:11:07</t>
  </si>
  <si>
    <t>2562307</t>
  </si>
  <si>
    <t>82.00</t>
  </si>
  <si>
    <t>2022-05-24 09:00:00</t>
  </si>
  <si>
    <t>2562249</t>
  </si>
  <si>
    <t>128.00</t>
  </si>
  <si>
    <t>2022-05-24 07:32:08</t>
  </si>
  <si>
    <t>2561939</t>
  </si>
  <si>
    <t>189.00</t>
  </si>
  <si>
    <t>2022-05-23 21:46:52</t>
  </si>
  <si>
    <t>2561766</t>
  </si>
  <si>
    <t>236.00</t>
  </si>
  <si>
    <t>2022-05-23 19:27:24</t>
  </si>
  <si>
    <t>2561744</t>
  </si>
  <si>
    <t>75.00</t>
  </si>
  <si>
    <t>2022-05-23 19:12:42</t>
  </si>
  <si>
    <t>2560176</t>
  </si>
  <si>
    <t>255.00</t>
  </si>
  <si>
    <t>2022-05-22 14:38:11</t>
  </si>
  <si>
    <t>2559380</t>
  </si>
  <si>
    <t>西宁唐述主题宾馆</t>
  </si>
  <si>
    <t>496.00</t>
  </si>
  <si>
    <t>124.00</t>
  </si>
  <si>
    <t>-372</t>
  </si>
  <si>
    <t>2022-05-21 20:50:23</t>
  </si>
  <si>
    <t>2560762</t>
  </si>
  <si>
    <t>136.00</t>
  </si>
  <si>
    <t>2022-05-23 00:28:30</t>
  </si>
  <si>
    <t>2561871</t>
  </si>
  <si>
    <t>林庆福,杨颖,陈广生</t>
  </si>
  <si>
    <t>351.00</t>
  </si>
  <si>
    <t>2022-05-23 20:51:39</t>
  </si>
  <si>
    <t>2562284</t>
  </si>
  <si>
    <t>71.00</t>
  </si>
  <si>
    <t>2022-05-24 08:36:50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</si>
</sst>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9" borderId="1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31" fillId="31" borderId="1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20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20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3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1</v>
      </c>
      <c r="N4" s="7" t="s">
        <v>92</v>
      </c>
      <c r="O4" s="7" t="s">
        <v>93</v>
      </c>
      <c r="P4" s="7" t="s">
        <v>82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1</v>
      </c>
      <c r="N5" s="7" t="s">
        <v>93</v>
      </c>
      <c r="O5" s="7" t="s">
        <v>93</v>
      </c>
      <c r="P5" s="7" t="s">
        <v>82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114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115</v>
      </c>
      <c r="H6" s="7" t="s">
        <v>116</v>
      </c>
      <c r="I6" s="7" t="s">
        <v>79</v>
      </c>
      <c r="J6" s="7" t="s">
        <v>2</v>
      </c>
      <c r="K6" s="7" t="s">
        <v>117</v>
      </c>
      <c r="L6" s="7">
        <v>1</v>
      </c>
      <c r="M6" s="7">
        <v>1</v>
      </c>
      <c r="N6" s="7" t="s">
        <v>93</v>
      </c>
      <c r="O6" s="7" t="s">
        <v>93</v>
      </c>
      <c r="P6" s="7" t="s">
        <v>82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122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123</v>
      </c>
      <c r="H7" s="7" t="s">
        <v>124</v>
      </c>
      <c r="I7" s="7" t="s">
        <v>79</v>
      </c>
      <c r="J7" s="7" t="s">
        <v>2</v>
      </c>
      <c r="K7" s="7" t="s">
        <v>125</v>
      </c>
      <c r="L7" s="7">
        <v>1</v>
      </c>
      <c r="M7" s="7">
        <v>1</v>
      </c>
      <c r="N7" s="7" t="s">
        <v>93</v>
      </c>
      <c r="O7" s="7" t="s">
        <v>93</v>
      </c>
      <c r="P7" s="7" t="s">
        <v>82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130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131</v>
      </c>
      <c r="H8" s="7" t="s">
        <v>132</v>
      </c>
      <c r="I8" s="7" t="s">
        <v>79</v>
      </c>
      <c r="J8" s="7" t="s">
        <v>2</v>
      </c>
      <c r="K8" s="7" t="s">
        <v>133</v>
      </c>
      <c r="L8" s="7">
        <v>1</v>
      </c>
      <c r="M8" s="7">
        <v>1</v>
      </c>
      <c r="N8" s="7" t="s">
        <v>93</v>
      </c>
      <c r="O8" s="7" t="s">
        <v>93</v>
      </c>
      <c r="P8" s="7" t="s">
        <v>82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138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139</v>
      </c>
      <c r="H9" s="7" t="s">
        <v>140</v>
      </c>
      <c r="I9" s="7" t="s">
        <v>79</v>
      </c>
      <c r="J9" s="7" t="s">
        <v>2</v>
      </c>
      <c r="K9" s="7" t="s">
        <v>141</v>
      </c>
      <c r="L9" s="7">
        <v>1</v>
      </c>
      <c r="M9" s="7">
        <v>1</v>
      </c>
      <c r="N9" s="7" t="s">
        <v>93</v>
      </c>
      <c r="O9" s="7" t="s">
        <v>93</v>
      </c>
      <c r="P9" s="7" t="s">
        <v>82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146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147</v>
      </c>
      <c r="H10" s="7" t="s">
        <v>148</v>
      </c>
      <c r="I10" s="7" t="s">
        <v>79</v>
      </c>
      <c r="J10" s="7" t="s">
        <v>2</v>
      </c>
      <c r="K10" s="7" t="s">
        <v>149</v>
      </c>
      <c r="L10" s="7">
        <v>1</v>
      </c>
      <c r="M10" s="7">
        <v>1</v>
      </c>
      <c r="N10" s="7" t="s">
        <v>93</v>
      </c>
      <c r="O10" s="7" t="s">
        <v>93</v>
      </c>
      <c r="P10" s="7" t="s">
        <v>82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154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155</v>
      </c>
      <c r="H11" s="7" t="s">
        <v>156</v>
      </c>
      <c r="I11" s="7" t="s">
        <v>79</v>
      </c>
      <c r="J11" s="7" t="s">
        <v>2</v>
      </c>
      <c r="K11" s="7" t="s">
        <v>157</v>
      </c>
      <c r="L11" s="7">
        <v>1</v>
      </c>
      <c r="M11" s="7">
        <v>1</v>
      </c>
      <c r="N11" s="7" t="s">
        <v>93</v>
      </c>
      <c r="O11" s="7" t="s">
        <v>93</v>
      </c>
      <c r="P11" s="7" t="s">
        <v>82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162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163</v>
      </c>
      <c r="H12" s="7" t="s">
        <v>164</v>
      </c>
      <c r="I12" s="7" t="s">
        <v>79</v>
      </c>
      <c r="J12" s="7" t="s">
        <v>2</v>
      </c>
      <c r="K12" s="7" t="s">
        <v>165</v>
      </c>
      <c r="L12" s="7">
        <v>1</v>
      </c>
      <c r="M12" s="7">
        <v>1</v>
      </c>
      <c r="N12" s="7" t="s">
        <v>93</v>
      </c>
      <c r="O12" s="7" t="s">
        <v>93</v>
      </c>
      <c r="P12" s="7" t="s">
        <v>82</v>
      </c>
      <c r="Q12" s="7"/>
      <c r="R12" s="11" t="s">
        <v>166</v>
      </c>
      <c r="S12" s="13" t="s">
        <v>19</v>
      </c>
      <c r="T12" s="7"/>
      <c r="U12" s="11" t="s">
        <v>19</v>
      </c>
      <c r="V12" s="11" t="s">
        <v>166</v>
      </c>
      <c r="W12" s="13" t="s">
        <v>119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105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168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169</v>
      </c>
      <c r="H13" s="7" t="s">
        <v>170</v>
      </c>
      <c r="I13" s="7" t="s">
        <v>79</v>
      </c>
      <c r="J13" s="7" t="s">
        <v>2</v>
      </c>
      <c r="K13" s="7" t="s">
        <v>171</v>
      </c>
      <c r="L13" s="7">
        <v>1</v>
      </c>
      <c r="M13" s="7">
        <v>1</v>
      </c>
      <c r="N13" s="7" t="s">
        <v>93</v>
      </c>
      <c r="O13" s="7" t="s">
        <v>93</v>
      </c>
      <c r="P13" s="7" t="s">
        <v>82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127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175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176</v>
      </c>
      <c r="H14" s="7" t="s">
        <v>177</v>
      </c>
      <c r="I14" s="7" t="s">
        <v>79</v>
      </c>
      <c r="J14" s="7" t="s">
        <v>2</v>
      </c>
      <c r="K14" s="7" t="s">
        <v>178</v>
      </c>
      <c r="L14" s="7">
        <v>1</v>
      </c>
      <c r="M14" s="7">
        <v>1</v>
      </c>
      <c r="N14" s="7" t="s">
        <v>93</v>
      </c>
      <c r="O14" s="7" t="s">
        <v>93</v>
      </c>
      <c r="P14" s="7" t="s">
        <v>82</v>
      </c>
      <c r="Q14" s="7"/>
      <c r="R14" s="11" t="s">
        <v>150</v>
      </c>
      <c r="S14" s="13" t="s">
        <v>19</v>
      </c>
      <c r="T14" s="7"/>
      <c r="U14" s="11" t="s">
        <v>19</v>
      </c>
      <c r="V14" s="11" t="s">
        <v>150</v>
      </c>
      <c r="W14" s="13" t="s">
        <v>151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152</v>
      </c>
      <c r="AD14" t="s">
        <v>6</v>
      </c>
      <c r="AE14" t="s">
        <v>179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180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181</v>
      </c>
      <c r="H15" s="7" t="s">
        <v>182</v>
      </c>
      <c r="I15" s="7" t="s">
        <v>79</v>
      </c>
      <c r="J15" s="7" t="s">
        <v>2</v>
      </c>
      <c r="K15" s="7" t="s">
        <v>183</v>
      </c>
      <c r="L15" s="7">
        <v>1</v>
      </c>
      <c r="M15" s="7">
        <v>4</v>
      </c>
      <c r="N15" s="7" t="s">
        <v>184</v>
      </c>
      <c r="O15" s="7" t="s">
        <v>184</v>
      </c>
      <c r="P15" s="7" t="s">
        <v>82</v>
      </c>
      <c r="Q15" s="7"/>
      <c r="R15" s="11" t="s">
        <v>185</v>
      </c>
      <c r="S15" s="13" t="s">
        <v>21</v>
      </c>
      <c r="T15" s="7" t="s">
        <v>186</v>
      </c>
      <c r="U15" s="11" t="s">
        <v>19</v>
      </c>
      <c r="V15" s="11" t="s">
        <v>187</v>
      </c>
      <c r="W15" s="13" t="s">
        <v>188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172</v>
      </c>
      <c r="AD15" t="s">
        <v>6</v>
      </c>
      <c r="AE15" t="s">
        <v>189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190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191</v>
      </c>
      <c r="H16" s="7" t="s">
        <v>192</v>
      </c>
      <c r="I16" s="7" t="s">
        <v>79</v>
      </c>
      <c r="J16" s="7" t="s">
        <v>2</v>
      </c>
      <c r="K16" s="7" t="s">
        <v>193</v>
      </c>
      <c r="L16" s="7">
        <v>1</v>
      </c>
      <c r="M16" s="7">
        <v>1</v>
      </c>
      <c r="N16" s="7" t="s">
        <v>81</v>
      </c>
      <c r="O16" s="7" t="s">
        <v>93</v>
      </c>
      <c r="P16" s="7" t="s">
        <v>82</v>
      </c>
      <c r="Q16" s="7"/>
      <c r="R16" s="11" t="s">
        <v>194</v>
      </c>
      <c r="S16" s="13" t="s">
        <v>19</v>
      </c>
      <c r="T16" s="7"/>
      <c r="U16" s="11" t="s">
        <v>19</v>
      </c>
      <c r="V16" s="11" t="s">
        <v>194</v>
      </c>
      <c r="W16" s="13" t="s">
        <v>195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198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199</v>
      </c>
      <c r="H17" s="7" t="s">
        <v>200</v>
      </c>
      <c r="I17" s="7" t="s">
        <v>79</v>
      </c>
      <c r="J17" s="7" t="s">
        <v>2</v>
      </c>
      <c r="K17" s="7" t="s">
        <v>201</v>
      </c>
      <c r="L17" s="7">
        <v>1</v>
      </c>
      <c r="M17" s="7">
        <v>1</v>
      </c>
      <c r="N17" s="7" t="s">
        <v>92</v>
      </c>
      <c r="O17" s="7" t="s">
        <v>93</v>
      </c>
      <c r="P17" s="7" t="s">
        <v>82</v>
      </c>
      <c r="Q17" s="7"/>
      <c r="R17" s="11" t="s">
        <v>202</v>
      </c>
      <c r="S17" s="13" t="s">
        <v>19</v>
      </c>
      <c r="T17" s="7"/>
      <c r="U17" s="11" t="s">
        <v>19</v>
      </c>
      <c r="V17" s="11" t="s">
        <v>202</v>
      </c>
      <c r="W17" s="13" t="s">
        <v>151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205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206</v>
      </c>
      <c r="H18" s="7" t="s">
        <v>207</v>
      </c>
      <c r="I18" s="7" t="s">
        <v>79</v>
      </c>
      <c r="J18" s="7" t="s">
        <v>2</v>
      </c>
      <c r="K18" s="7" t="s">
        <v>208</v>
      </c>
      <c r="L18" s="7">
        <v>1</v>
      </c>
      <c r="M18" s="7">
        <v>2</v>
      </c>
      <c r="N18" s="7" t="s">
        <v>92</v>
      </c>
      <c r="O18" s="7" t="s">
        <v>92</v>
      </c>
      <c r="P18" s="7" t="s">
        <v>82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210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213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214</v>
      </c>
      <c r="H19" s="7" t="s">
        <v>215</v>
      </c>
      <c r="I19" s="7" t="s">
        <v>79</v>
      </c>
      <c r="J19" s="7" t="s">
        <v>2</v>
      </c>
      <c r="K19" s="7" t="s">
        <v>216</v>
      </c>
      <c r="L19" s="7">
        <v>1</v>
      </c>
      <c r="M19" s="7">
        <v>1</v>
      </c>
      <c r="N19" s="7" t="s">
        <v>93</v>
      </c>
      <c r="O19" s="7" t="s">
        <v>93</v>
      </c>
      <c r="P19" s="7" t="s">
        <v>82</v>
      </c>
      <c r="Q19" s="7"/>
      <c r="R19" s="11" t="s">
        <v>217</v>
      </c>
      <c r="S19" s="13" t="s">
        <v>19</v>
      </c>
      <c r="T19" s="7"/>
      <c r="U19" s="11" t="s">
        <v>19</v>
      </c>
      <c r="V19" s="11" t="s">
        <v>217</v>
      </c>
      <c r="W19" s="13" t="s">
        <v>159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110</v>
      </c>
      <c r="AD19" t="s">
        <v>6</v>
      </c>
      <c r="AE19" t="s">
        <v>218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219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220</v>
      </c>
      <c r="H20" s="7" t="s">
        <v>221</v>
      </c>
      <c r="I20" s="7" t="s">
        <v>79</v>
      </c>
      <c r="J20" s="7" t="s">
        <v>2</v>
      </c>
      <c r="K20" s="7" t="s">
        <v>222</v>
      </c>
      <c r="L20" s="7">
        <v>1</v>
      </c>
      <c r="M20" s="7">
        <v>1</v>
      </c>
      <c r="N20" s="7" t="s">
        <v>93</v>
      </c>
      <c r="O20" s="7" t="s">
        <v>93</v>
      </c>
      <c r="P20" s="7" t="s">
        <v>82</v>
      </c>
      <c r="Q20" s="7"/>
      <c r="R20" s="11" t="s">
        <v>223</v>
      </c>
      <c r="S20" s="13" t="s">
        <v>19</v>
      </c>
      <c r="T20" s="7"/>
      <c r="U20" s="11" t="s">
        <v>19</v>
      </c>
      <c r="V20" s="11" t="s">
        <v>223</v>
      </c>
      <c r="W20" s="13" t="s">
        <v>224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227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228</v>
      </c>
      <c r="H21" s="7" t="s">
        <v>229</v>
      </c>
      <c r="I21" s="7" t="s">
        <v>79</v>
      </c>
      <c r="J21" s="7" t="s">
        <v>2</v>
      </c>
      <c r="K21" s="7" t="s">
        <v>230</v>
      </c>
      <c r="L21" s="7">
        <v>1</v>
      </c>
      <c r="M21" s="7">
        <v>1</v>
      </c>
      <c r="N21" s="7" t="s">
        <v>93</v>
      </c>
      <c r="O21" s="7" t="s">
        <v>93</v>
      </c>
      <c r="P21" s="7" t="s">
        <v>82</v>
      </c>
      <c r="Q21" s="7"/>
      <c r="R21" s="11" t="s">
        <v>231</v>
      </c>
      <c r="S21" s="13" t="s">
        <v>19</v>
      </c>
      <c r="T21" s="7"/>
      <c r="U21" s="11" t="s">
        <v>19</v>
      </c>
      <c r="V21" s="11" t="s">
        <v>231</v>
      </c>
      <c r="W21" s="13" t="s">
        <v>232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233</v>
      </c>
      <c r="AD21" t="s">
        <v>6</v>
      </c>
      <c r="AE21" t="s">
        <v>105</v>
      </c>
      <c r="AF21" t="s">
        <v>87</v>
      </c>
      <c r="AG21" t="s">
        <v>75</v>
      </c>
      <c r="AH21" t="s">
        <v>19</v>
      </c>
    </row>
    <row r="22" customHeight="1" spans="1:32">
      <c r="A22" s="10" t="s">
        <v>234</v>
      </c>
      <c r="B22" s="10"/>
      <c r="C22" s="10" t="s">
        <v>235</v>
      </c>
      <c r="D22" s="10"/>
      <c r="E22" s="10"/>
      <c r="F22" s="10"/>
      <c r="G22" s="10" t="s">
        <v>235</v>
      </c>
      <c r="H22" s="10" t="s">
        <v>235</v>
      </c>
      <c r="I22" s="10" t="s">
        <v>235</v>
      </c>
      <c r="J22" s="10" t="s">
        <v>235</v>
      </c>
      <c r="K22" s="10" t="s">
        <v>235</v>
      </c>
      <c r="L22" s="10" t="s">
        <v>235</v>
      </c>
      <c r="M22" s="10" t="s">
        <v>235</v>
      </c>
      <c r="N22" s="10" t="s">
        <v>235</v>
      </c>
      <c r="O22" s="10" t="s">
        <v>235</v>
      </c>
      <c r="P22" s="10" t="s">
        <v>235</v>
      </c>
      <c r="Q22" s="10"/>
      <c r="R22" s="12" t="s">
        <v>20</v>
      </c>
      <c r="S22" s="12" t="s">
        <v>21</v>
      </c>
      <c r="T22" s="10" t="s">
        <v>235</v>
      </c>
      <c r="U22" s="12"/>
      <c r="V22" s="12" t="s">
        <v>236</v>
      </c>
      <c r="W22" s="12" t="s">
        <v>22</v>
      </c>
      <c r="X22" s="12"/>
      <c r="Y22" s="12"/>
      <c r="Z22" s="12"/>
      <c r="AA22" s="10"/>
      <c r="AB22" s="12"/>
      <c r="AC22" s="10"/>
      <c r="AD22" s="10" t="s">
        <v>235</v>
      </c>
      <c r="AE22" s="10"/>
      <c r="AF2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237</v>
      </c>
      <c r="B1" s="4" t="s">
        <v>238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239</v>
      </c>
      <c r="H1" s="4" t="s">
        <v>240</v>
      </c>
      <c r="I1" s="4" t="s">
        <v>13</v>
      </c>
      <c r="J1" s="4" t="s">
        <v>17</v>
      </c>
      <c r="K1" s="4" t="s">
        <v>18</v>
      </c>
      <c r="L1" s="4" t="s">
        <v>241</v>
      </c>
      <c r="M1" s="4" t="s">
        <v>242</v>
      </c>
      <c r="N1" s="4" t="s">
        <v>243</v>
      </c>
    </row>
    <row r="2" ht="14.25" customHeight="1" spans="1:256">
      <c r="A2" s="6" t="s">
        <v>244</v>
      </c>
      <c r="B2" s="7" t="s">
        <v>245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246</v>
      </c>
      <c r="I2" s="11" t="s">
        <v>23</v>
      </c>
      <c r="J2" s="11" t="s">
        <v>19</v>
      </c>
      <c r="K2" s="11" t="s">
        <v>23</v>
      </c>
      <c r="L2" s="7" t="s">
        <v>247</v>
      </c>
      <c r="M2" s="7" t="s">
        <v>248</v>
      </c>
      <c r="N2" s="7" t="s">
        <v>249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234</v>
      </c>
      <c r="B3" s="10" t="s">
        <v>235</v>
      </c>
      <c r="C3" s="10" t="s">
        <v>235</v>
      </c>
      <c r="D3" s="10" t="s">
        <v>235</v>
      </c>
      <c r="E3" s="10"/>
      <c r="F3" s="10"/>
      <c r="G3" s="10" t="s">
        <v>235</v>
      </c>
      <c r="H3" s="10" t="s">
        <v>235</v>
      </c>
      <c r="I3" s="12" t="s">
        <v>23</v>
      </c>
      <c r="J3" s="12"/>
      <c r="K3" s="12"/>
      <c r="L3" s="10"/>
      <c r="M3" s="10" t="s">
        <v>235</v>
      </c>
      <c r="N3" t="s">
        <v>235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250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A29" sqref="A29:A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251</v>
      </c>
    </row>
    <row r="2" ht="14.25" customHeight="1" spans="1:9">
      <c r="A2" s="6" t="s">
        <v>73</v>
      </c>
      <c r="B2" s="7" t="s">
        <v>81</v>
      </c>
      <c r="C2" s="7" t="s">
        <v>82</v>
      </c>
      <c r="D2" s="3">
        <v>255</v>
      </c>
      <c r="E2" t="str">
        <f>VLOOKUP(A2,HOP!A:L,12,0)</f>
        <v>255.00</v>
      </c>
      <c r="F2" t="str">
        <f>VLOOKUP(A2,HOP!A:C,3,0)</f>
        <v>2560176</v>
      </c>
      <c r="G2">
        <f>D2-E2</f>
        <v>0</v>
      </c>
      <c r="H2" t="str">
        <f>$H$1&amp;F2</f>
        <v>，2560176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351</v>
      </c>
      <c r="E3" t="str">
        <f>VLOOKUP(A3,HOP!A:L,12,0)</f>
        <v>351.00</v>
      </c>
      <c r="F3" t="str">
        <f>VLOOKUP(A3,HOP!A:C,3,0)</f>
        <v>2561871</v>
      </c>
      <c r="G3">
        <f t="shared" ref="G3:G22" si="0">D3-E3</f>
        <v>0</v>
      </c>
      <c r="H3" t="str">
        <f t="shared" ref="H3:H22" si="1">$H$1&amp;F3</f>
        <v>，2561871</v>
      </c>
      <c r="I3" t="str">
        <f>VLOOKUP(A3,HOP!A:U,21,0)</f>
        <v>直连</v>
      </c>
    </row>
    <row r="4" ht="14.25" customHeight="1" spans="1:9">
      <c r="A4" s="6" t="s">
        <v>98</v>
      </c>
      <c r="B4" s="7" t="s">
        <v>93</v>
      </c>
      <c r="C4" s="7" t="s">
        <v>82</v>
      </c>
      <c r="D4" s="3">
        <v>189</v>
      </c>
      <c r="E4" t="str">
        <f>VLOOKUP(A4,HOP!A:L,12,0)</f>
        <v>189.00</v>
      </c>
      <c r="F4" t="str">
        <f>VLOOKUP(A4,HOP!A:C,3,0)</f>
        <v>2561939</v>
      </c>
      <c r="G4">
        <f t="shared" si="0"/>
        <v>0</v>
      </c>
      <c r="H4" t="str">
        <f t="shared" si="1"/>
        <v>，2561939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93</v>
      </c>
      <c r="C5" s="7" t="s">
        <v>82</v>
      </c>
      <c r="D5" s="3">
        <v>71</v>
      </c>
      <c r="E5" t="str">
        <f>VLOOKUP(A5,HOP!A:L,12,0)</f>
        <v>71.00</v>
      </c>
      <c r="F5" t="str">
        <f>VLOOKUP(A5,HOP!A:C,3,0)</f>
        <v>2562284</v>
      </c>
      <c r="G5">
        <f t="shared" si="0"/>
        <v>0</v>
      </c>
      <c r="H5" t="str">
        <f t="shared" si="1"/>
        <v>，2562284</v>
      </c>
      <c r="I5" t="str">
        <f>VLOOKUP(A5,HOP!A:U,21,0)</f>
        <v>直连</v>
      </c>
    </row>
    <row r="6" ht="14.25" customHeight="1" spans="1:9">
      <c r="A6" s="6" t="s">
        <v>114</v>
      </c>
      <c r="B6" s="7" t="s">
        <v>93</v>
      </c>
      <c r="C6" s="7" t="s">
        <v>82</v>
      </c>
      <c r="D6" s="3">
        <v>129</v>
      </c>
      <c r="E6" t="str">
        <f>VLOOKUP(A6,HOP!A:L,12,0)</f>
        <v>129.00</v>
      </c>
      <c r="F6" t="str">
        <f>VLOOKUP(A6,HOP!A:C,3,0)</f>
        <v>2562530</v>
      </c>
      <c r="G6">
        <f t="shared" si="0"/>
        <v>0</v>
      </c>
      <c r="H6" t="str">
        <f t="shared" si="1"/>
        <v>，2562530</v>
      </c>
      <c r="I6" t="str">
        <f>VLOOKUP(A6,HOP!A:U,21,0)</f>
        <v>直连</v>
      </c>
    </row>
    <row r="7" ht="14.25" customHeight="1" spans="1:9">
      <c r="A7" s="6" t="s">
        <v>122</v>
      </c>
      <c r="B7" s="7" t="s">
        <v>93</v>
      </c>
      <c r="C7" s="7" t="s">
        <v>82</v>
      </c>
      <c r="D7" s="3">
        <v>108</v>
      </c>
      <c r="E7" t="str">
        <f>VLOOKUP(A7,HOP!A:L,12,0)</f>
        <v>108.00</v>
      </c>
      <c r="F7" t="str">
        <f>VLOOKUP(A7,HOP!A:C,3,0)</f>
        <v>2562587</v>
      </c>
      <c r="G7">
        <f t="shared" si="0"/>
        <v>0</v>
      </c>
      <c r="H7" t="str">
        <f t="shared" si="1"/>
        <v>，2562587</v>
      </c>
      <c r="I7" t="str">
        <f>VLOOKUP(A7,HOP!A:U,21,0)</f>
        <v>直连</v>
      </c>
    </row>
    <row r="8" ht="14.25" customHeight="1" spans="1:9">
      <c r="A8" s="6" t="s">
        <v>130</v>
      </c>
      <c r="B8" s="7" t="s">
        <v>93</v>
      </c>
      <c r="C8" s="7" t="s">
        <v>82</v>
      </c>
      <c r="D8" s="3">
        <v>171</v>
      </c>
      <c r="E8" t="str">
        <f>VLOOKUP(A8,HOP!A:L,12,0)</f>
        <v>171.00</v>
      </c>
      <c r="F8" t="str">
        <f>VLOOKUP(A8,HOP!A:C,3,0)</f>
        <v>2562367</v>
      </c>
      <c r="G8">
        <f t="shared" si="0"/>
        <v>0</v>
      </c>
      <c r="H8" t="str">
        <f t="shared" si="1"/>
        <v>，2562367</v>
      </c>
      <c r="I8" t="str">
        <f>VLOOKUP(A8,HOP!A:U,21,0)</f>
        <v>直连</v>
      </c>
    </row>
    <row r="9" ht="14.25" customHeight="1" spans="1:9">
      <c r="A9" s="6" t="s">
        <v>138</v>
      </c>
      <c r="B9" s="7" t="s">
        <v>93</v>
      </c>
      <c r="C9" s="7" t="s">
        <v>82</v>
      </c>
      <c r="D9" s="3">
        <v>97</v>
      </c>
      <c r="E9" t="str">
        <f>VLOOKUP(A9,HOP!A:L,12,0)</f>
        <v>97.00</v>
      </c>
      <c r="F9" t="str">
        <f>VLOOKUP(A9,HOP!A:C,3,0)</f>
        <v>2562485</v>
      </c>
      <c r="G9">
        <f t="shared" si="0"/>
        <v>0</v>
      </c>
      <c r="H9" t="str">
        <f t="shared" si="1"/>
        <v>，2562485</v>
      </c>
      <c r="I9" t="str">
        <f>VLOOKUP(A9,HOP!A:U,21,0)</f>
        <v>直连</v>
      </c>
    </row>
    <row r="10" ht="14.25" customHeight="1" spans="1:9">
      <c r="A10" s="6" t="s">
        <v>146</v>
      </c>
      <c r="B10" s="7" t="s">
        <v>93</v>
      </c>
      <c r="C10" s="7" t="s">
        <v>82</v>
      </c>
      <c r="D10" s="3">
        <v>79</v>
      </c>
      <c r="E10" t="str">
        <f>VLOOKUP(A10,HOP!A:L,12,0)</f>
        <v>79.00</v>
      </c>
      <c r="F10" t="str">
        <f>VLOOKUP(A10,HOP!A:C,3,0)</f>
        <v>2562397</v>
      </c>
      <c r="G10">
        <f t="shared" si="0"/>
        <v>0</v>
      </c>
      <c r="H10" t="str">
        <f t="shared" si="1"/>
        <v>，2562397</v>
      </c>
      <c r="I10" t="str">
        <f>VLOOKUP(A10,HOP!A:U,21,0)</f>
        <v>直连</v>
      </c>
    </row>
    <row r="11" ht="14.25" customHeight="1" spans="1:9">
      <c r="A11" s="6" t="s">
        <v>154</v>
      </c>
      <c r="B11" s="7" t="s">
        <v>93</v>
      </c>
      <c r="C11" s="7" t="s">
        <v>82</v>
      </c>
      <c r="D11" s="3">
        <v>81</v>
      </c>
      <c r="E11" t="str">
        <f>VLOOKUP(A11,HOP!A:L,12,0)</f>
        <v>81.00</v>
      </c>
      <c r="F11" t="str">
        <f>VLOOKUP(A11,HOP!A:C,3,0)</f>
        <v>2562313</v>
      </c>
      <c r="G11">
        <f t="shared" si="0"/>
        <v>0</v>
      </c>
      <c r="H11" t="str">
        <f t="shared" si="1"/>
        <v>，2562313</v>
      </c>
      <c r="I11" t="str">
        <f>VLOOKUP(A11,HOP!A:U,21,0)</f>
        <v>直连</v>
      </c>
    </row>
    <row r="12" ht="14.25" customHeight="1" spans="1:9">
      <c r="A12" s="6" t="s">
        <v>162</v>
      </c>
      <c r="B12" s="7" t="s">
        <v>93</v>
      </c>
      <c r="C12" s="7" t="s">
        <v>82</v>
      </c>
      <c r="D12" s="3">
        <v>128</v>
      </c>
      <c r="E12" t="str">
        <f>VLOOKUP(A12,HOP!A:L,12,0)</f>
        <v>128.00</v>
      </c>
      <c r="F12" t="str">
        <f>VLOOKUP(A12,HOP!A:C,3,0)</f>
        <v>2562249</v>
      </c>
      <c r="G12">
        <f t="shared" si="0"/>
        <v>0</v>
      </c>
      <c r="H12" t="str">
        <f t="shared" si="1"/>
        <v>，2562249</v>
      </c>
      <c r="I12" t="str">
        <f>VLOOKUP(A12,HOP!A:U,21,0)</f>
        <v>直连</v>
      </c>
    </row>
    <row r="13" ht="14.25" customHeight="1" spans="1:9">
      <c r="A13" s="6" t="s">
        <v>168</v>
      </c>
      <c r="B13" s="7" t="s">
        <v>93</v>
      </c>
      <c r="C13" s="7" t="s">
        <v>82</v>
      </c>
      <c r="D13" s="3">
        <v>107</v>
      </c>
      <c r="E13" t="str">
        <f>VLOOKUP(A13,HOP!A:L,12,0)</f>
        <v>107.00</v>
      </c>
      <c r="F13" t="str">
        <f>VLOOKUP(A13,HOP!A:C,3,0)</f>
        <v>2562507</v>
      </c>
      <c r="G13">
        <f t="shared" si="0"/>
        <v>0</v>
      </c>
      <c r="H13" t="str">
        <f t="shared" si="1"/>
        <v>，2562507</v>
      </c>
      <c r="I13" t="str">
        <f>VLOOKUP(A13,HOP!A:U,21,0)</f>
        <v>直连</v>
      </c>
    </row>
    <row r="14" ht="14.25" customHeight="1" spans="1:9">
      <c r="A14" s="6" t="s">
        <v>175</v>
      </c>
      <c r="B14" s="7" t="s">
        <v>93</v>
      </c>
      <c r="C14" s="7" t="s">
        <v>82</v>
      </c>
      <c r="D14" s="3">
        <v>79</v>
      </c>
      <c r="E14" t="str">
        <f>VLOOKUP(A14,HOP!A:L,12,0)</f>
        <v>79.00</v>
      </c>
      <c r="F14" t="str">
        <f>VLOOKUP(A14,HOP!A:C,3,0)</f>
        <v>2562557</v>
      </c>
      <c r="G14">
        <f t="shared" si="0"/>
        <v>0</v>
      </c>
      <c r="H14" t="str">
        <f t="shared" si="1"/>
        <v>，2562557</v>
      </c>
      <c r="I14" t="str">
        <f>VLOOKUP(A14,HOP!A:U,21,0)</f>
        <v>直连</v>
      </c>
    </row>
    <row r="15" ht="14.25" customHeight="1" spans="1:9">
      <c r="A15" s="6" t="s">
        <v>180</v>
      </c>
      <c r="B15" s="7" t="s">
        <v>184</v>
      </c>
      <c r="C15" s="7" t="s">
        <v>82</v>
      </c>
      <c r="D15" s="3">
        <v>124</v>
      </c>
      <c r="E15" t="str">
        <f>VLOOKUP(A15,HOP!A:L,12,0)</f>
        <v>124.00</v>
      </c>
      <c r="F15" t="str">
        <f>VLOOKUP(A15,HOP!A:C,3,0)</f>
        <v>2559380</v>
      </c>
      <c r="G15">
        <f t="shared" si="0"/>
        <v>0</v>
      </c>
      <c r="H15" t="str">
        <f t="shared" si="1"/>
        <v>，2559380</v>
      </c>
      <c r="I15" t="str">
        <f>VLOOKUP(A15,HOP!A:U,21,0)</f>
        <v>直连</v>
      </c>
    </row>
    <row r="16" ht="14.25" customHeight="1" spans="1:9">
      <c r="A16" s="6" t="s">
        <v>190</v>
      </c>
      <c r="B16" s="7" t="s">
        <v>93</v>
      </c>
      <c r="C16" s="7" t="s">
        <v>82</v>
      </c>
      <c r="D16" s="3">
        <v>136</v>
      </c>
      <c r="E16" t="str">
        <f>VLOOKUP(A16,HOP!A:L,12,0)</f>
        <v>136.00</v>
      </c>
      <c r="F16" t="str">
        <f>VLOOKUP(A16,HOP!A:C,3,0)</f>
        <v>2560762</v>
      </c>
      <c r="G16">
        <f t="shared" si="0"/>
        <v>0</v>
      </c>
      <c r="H16" t="str">
        <f t="shared" si="1"/>
        <v>，2560762</v>
      </c>
      <c r="I16" t="str">
        <f>VLOOKUP(A16,HOP!A:U,21,0)</f>
        <v>直连</v>
      </c>
    </row>
    <row r="17" ht="14.25" customHeight="1" spans="1:9">
      <c r="A17" s="6" t="s">
        <v>198</v>
      </c>
      <c r="B17" s="7" t="s">
        <v>93</v>
      </c>
      <c r="C17" s="7" t="s">
        <v>82</v>
      </c>
      <c r="D17" s="3">
        <v>75</v>
      </c>
      <c r="E17" t="str">
        <f>VLOOKUP(A17,HOP!A:L,12,0)</f>
        <v>75.00</v>
      </c>
      <c r="F17" t="str">
        <f>VLOOKUP(A17,HOP!A:C,3,0)</f>
        <v>2561744</v>
      </c>
      <c r="G17">
        <f t="shared" si="0"/>
        <v>0</v>
      </c>
      <c r="H17" t="str">
        <f t="shared" si="1"/>
        <v>，2561744</v>
      </c>
      <c r="I17" t="str">
        <f>VLOOKUP(A17,HOP!A:U,21,0)</f>
        <v>直连</v>
      </c>
    </row>
    <row r="18" ht="14.25" customHeight="1" spans="1:9">
      <c r="A18" s="6" t="s">
        <v>205</v>
      </c>
      <c r="B18" s="7" t="s">
        <v>92</v>
      </c>
      <c r="C18" s="7" t="s">
        <v>82</v>
      </c>
      <c r="D18" s="3">
        <v>236</v>
      </c>
      <c r="E18" t="str">
        <f>VLOOKUP(A18,HOP!A:L,12,0)</f>
        <v>236.00</v>
      </c>
      <c r="F18" t="str">
        <f>VLOOKUP(A18,HOP!A:C,3,0)</f>
        <v>2561766</v>
      </c>
      <c r="G18">
        <f t="shared" si="0"/>
        <v>0</v>
      </c>
      <c r="H18" t="str">
        <f t="shared" si="1"/>
        <v>，2561766</v>
      </c>
      <c r="I18" t="str">
        <f>VLOOKUP(A18,HOP!A:U,21,0)</f>
        <v>直连</v>
      </c>
    </row>
    <row r="19" ht="14.25" customHeight="1" spans="1:9">
      <c r="A19" s="6" t="s">
        <v>213</v>
      </c>
      <c r="B19" s="7" t="s">
        <v>93</v>
      </c>
      <c r="C19" s="7" t="s">
        <v>82</v>
      </c>
      <c r="D19" s="3">
        <v>82</v>
      </c>
      <c r="E19" t="str">
        <f>VLOOKUP(A19,HOP!A:L,12,0)</f>
        <v>82.00</v>
      </c>
      <c r="F19" t="str">
        <f>VLOOKUP(A19,HOP!A:C,3,0)</f>
        <v>2562307</v>
      </c>
      <c r="G19">
        <f t="shared" si="0"/>
        <v>0</v>
      </c>
      <c r="H19" t="str">
        <f t="shared" si="1"/>
        <v>，2562307</v>
      </c>
      <c r="I19" t="str">
        <f>VLOOKUP(A19,HOP!A:U,21,0)</f>
        <v>直连</v>
      </c>
    </row>
    <row r="20" ht="14.25" customHeight="1" spans="1:9">
      <c r="A20" s="6" t="s">
        <v>219</v>
      </c>
      <c r="B20" s="7" t="s">
        <v>93</v>
      </c>
      <c r="C20" s="7" t="s">
        <v>82</v>
      </c>
      <c r="D20" s="3">
        <v>141</v>
      </c>
      <c r="E20" t="str">
        <f>VLOOKUP(A20,HOP!A:L,12,0)</f>
        <v>141.00</v>
      </c>
      <c r="F20" t="str">
        <f>VLOOKUP(A20,HOP!A:C,3,0)</f>
        <v>2562364</v>
      </c>
      <c r="G20">
        <f t="shared" si="0"/>
        <v>0</v>
      </c>
      <c r="H20" t="str">
        <f t="shared" si="1"/>
        <v>，2562364</v>
      </c>
      <c r="I20" t="str">
        <f>VLOOKUP(A20,HOP!A:U,21,0)</f>
        <v>直连</v>
      </c>
    </row>
    <row r="21" ht="14.25" customHeight="1" spans="1:9">
      <c r="A21" s="6" t="s">
        <v>227</v>
      </c>
      <c r="B21" s="7" t="s">
        <v>93</v>
      </c>
      <c r="C21" s="7" t="s">
        <v>82</v>
      </c>
      <c r="D21" s="3">
        <v>117</v>
      </c>
      <c r="E21" t="str">
        <f>VLOOKUP(A21,HOP!A:L,12,0)</f>
        <v>117.00</v>
      </c>
      <c r="F21" t="str">
        <f>VLOOKUP(A21,HOP!A:C,3,0)</f>
        <v>2562315</v>
      </c>
      <c r="G21">
        <f t="shared" si="0"/>
        <v>0</v>
      </c>
      <c r="H21" t="str">
        <f t="shared" si="1"/>
        <v>，2562315</v>
      </c>
      <c r="I21" t="str">
        <f>VLOOKUP(A21,HOP!A:U,21,0)</f>
        <v>直连</v>
      </c>
    </row>
    <row r="22" spans="1:10">
      <c r="A22" s="42" t="s">
        <v>245</v>
      </c>
      <c r="D22" s="8">
        <v>-227</v>
      </c>
      <c r="E22" t="e">
        <f>VLOOKUP(A22,HOP!A:L,12,0)</f>
        <v>#N/A</v>
      </c>
      <c r="F22">
        <v>2560355</v>
      </c>
      <c r="G22" t="e">
        <f t="shared" si="0"/>
        <v>#N/A</v>
      </c>
      <c r="H22" t="str">
        <f t="shared" si="1"/>
        <v>，2560355</v>
      </c>
      <c r="I22" t="e">
        <f>VLOOKUP(A22,HOP!A:U,21,0)</f>
        <v>#N/A</v>
      </c>
      <c r="J22" t="s">
        <v>252</v>
      </c>
    </row>
    <row r="24" spans="4:4">
      <c r="D24" s="3">
        <f>SUM(D2:D23)</f>
        <v>2529</v>
      </c>
    </row>
    <row r="25" ht="14.25" spans="4:4">
      <c r="D25" s="9" t="s">
        <v>24</v>
      </c>
    </row>
    <row r="29" spans="1:1">
      <c r="A29" t="s">
        <v>253</v>
      </c>
    </row>
    <row r="30" spans="1:1">
      <c r="A30" s="5" t="s">
        <v>254</v>
      </c>
    </row>
  </sheetData>
  <autoFilter ref="A1:AF2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255</v>
      </c>
      <c r="B1" s="2" t="s">
        <v>256</v>
      </c>
      <c r="C1" s="2" t="s">
        <v>257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258</v>
      </c>
      <c r="I1" s="2" t="s">
        <v>259</v>
      </c>
      <c r="J1" s="2" t="s">
        <v>260</v>
      </c>
      <c r="K1" s="2" t="s">
        <v>261</v>
      </c>
      <c r="L1" s="2" t="s">
        <v>262</v>
      </c>
      <c r="M1" s="2" t="s">
        <v>263</v>
      </c>
      <c r="N1" s="2" t="s">
        <v>264</v>
      </c>
      <c r="O1" s="2" t="s">
        <v>265</v>
      </c>
      <c r="P1" s="2" t="s">
        <v>266</v>
      </c>
      <c r="Q1" s="2" t="s">
        <v>267</v>
      </c>
      <c r="R1" s="2" t="s">
        <v>268</v>
      </c>
      <c r="S1" s="2" t="s">
        <v>269</v>
      </c>
      <c r="T1" s="2" t="s">
        <v>270</v>
      </c>
      <c r="U1" s="2" t="s">
        <v>271</v>
      </c>
    </row>
    <row r="2" s="1" customFormat="1" spans="1:21">
      <c r="A2" s="1" t="s">
        <v>122</v>
      </c>
      <c r="B2" s="1" t="s">
        <v>93</v>
      </c>
      <c r="C2" s="1" t="s">
        <v>272</v>
      </c>
      <c r="D2" s="1" t="s">
        <v>124</v>
      </c>
      <c r="E2" s="1" t="s">
        <v>125</v>
      </c>
      <c r="F2" s="1" t="s">
        <v>93</v>
      </c>
      <c r="G2" s="1" t="s">
        <v>82</v>
      </c>
      <c r="H2" s="1" t="s">
        <v>247</v>
      </c>
      <c r="I2" s="1" t="s">
        <v>273</v>
      </c>
      <c r="J2" s="1" t="s">
        <v>274</v>
      </c>
      <c r="K2" s="1" t="s">
        <v>273</v>
      </c>
      <c r="L2" s="1" t="s">
        <v>273</v>
      </c>
      <c r="M2" s="1" t="s">
        <v>275</v>
      </c>
      <c r="N2" s="1" t="s">
        <v>275</v>
      </c>
      <c r="O2" s="1" t="s">
        <v>276</v>
      </c>
      <c r="P2" s="1" t="s">
        <v>277</v>
      </c>
      <c r="Q2" s="1" t="s">
        <v>278</v>
      </c>
      <c r="R2" s="1" t="s">
        <v>279</v>
      </c>
      <c r="S2" s="1" t="s">
        <v>75</v>
      </c>
      <c r="T2" s="1" t="s">
        <v>37</v>
      </c>
      <c r="U2" s="1" t="s">
        <v>280</v>
      </c>
    </row>
    <row r="3" s="1" customFormat="1" spans="1:21">
      <c r="A3" s="1" t="s">
        <v>175</v>
      </c>
      <c r="B3" s="1" t="s">
        <v>93</v>
      </c>
      <c r="C3" s="1" t="s">
        <v>281</v>
      </c>
      <c r="D3" s="1" t="s">
        <v>282</v>
      </c>
      <c r="E3" s="1" t="s">
        <v>178</v>
      </c>
      <c r="F3" s="1" t="s">
        <v>93</v>
      </c>
      <c r="G3" s="1" t="s">
        <v>82</v>
      </c>
      <c r="H3" s="1" t="s">
        <v>247</v>
      </c>
      <c r="I3" s="1" t="s">
        <v>283</v>
      </c>
      <c r="J3" s="1" t="s">
        <v>274</v>
      </c>
      <c r="K3" s="1" t="s">
        <v>283</v>
      </c>
      <c r="L3" s="1" t="s">
        <v>283</v>
      </c>
      <c r="M3" s="1" t="s">
        <v>275</v>
      </c>
      <c r="N3" s="1" t="s">
        <v>275</v>
      </c>
      <c r="O3" s="1" t="s">
        <v>276</v>
      </c>
      <c r="P3" s="1" t="s">
        <v>277</v>
      </c>
      <c r="Q3" s="1" t="s">
        <v>278</v>
      </c>
      <c r="R3" s="1" t="s">
        <v>284</v>
      </c>
      <c r="S3" s="1" t="s">
        <v>75</v>
      </c>
      <c r="T3" s="1" t="s">
        <v>37</v>
      </c>
      <c r="U3" s="1" t="s">
        <v>280</v>
      </c>
    </row>
    <row r="4" s="1" customFormat="1" spans="1:21">
      <c r="A4" s="1" t="s">
        <v>114</v>
      </c>
      <c r="B4" s="1" t="s">
        <v>93</v>
      </c>
      <c r="C4" s="1" t="s">
        <v>285</v>
      </c>
      <c r="D4" s="1" t="s">
        <v>116</v>
      </c>
      <c r="E4" s="1" t="s">
        <v>117</v>
      </c>
      <c r="F4" s="1" t="s">
        <v>93</v>
      </c>
      <c r="G4" s="1" t="s">
        <v>82</v>
      </c>
      <c r="H4" s="1" t="s">
        <v>247</v>
      </c>
      <c r="I4" s="1" t="s">
        <v>286</v>
      </c>
      <c r="J4" s="1" t="s">
        <v>274</v>
      </c>
      <c r="K4" s="1" t="s">
        <v>286</v>
      </c>
      <c r="L4" s="1" t="s">
        <v>286</v>
      </c>
      <c r="M4" s="1" t="s">
        <v>275</v>
      </c>
      <c r="N4" s="1" t="s">
        <v>275</v>
      </c>
      <c r="O4" s="1" t="s">
        <v>276</v>
      </c>
      <c r="P4" s="1" t="s">
        <v>277</v>
      </c>
      <c r="Q4" s="1" t="s">
        <v>278</v>
      </c>
      <c r="R4" s="1" t="s">
        <v>287</v>
      </c>
      <c r="S4" s="1" t="s">
        <v>75</v>
      </c>
      <c r="T4" s="1" t="s">
        <v>37</v>
      </c>
      <c r="U4" s="1" t="s">
        <v>280</v>
      </c>
    </row>
    <row r="5" s="1" customFormat="1" spans="1:21">
      <c r="A5" s="1" t="s">
        <v>168</v>
      </c>
      <c r="B5" s="1" t="s">
        <v>93</v>
      </c>
      <c r="C5" s="1" t="s">
        <v>288</v>
      </c>
      <c r="D5" s="1" t="s">
        <v>289</v>
      </c>
      <c r="E5" s="1" t="s">
        <v>171</v>
      </c>
      <c r="F5" s="1" t="s">
        <v>93</v>
      </c>
      <c r="G5" s="1" t="s">
        <v>82</v>
      </c>
      <c r="H5" s="1" t="s">
        <v>247</v>
      </c>
      <c r="I5" s="1" t="s">
        <v>290</v>
      </c>
      <c r="J5" s="1" t="s">
        <v>274</v>
      </c>
      <c r="K5" s="1" t="s">
        <v>290</v>
      </c>
      <c r="L5" s="1" t="s">
        <v>290</v>
      </c>
      <c r="M5" s="1" t="s">
        <v>275</v>
      </c>
      <c r="N5" s="1" t="s">
        <v>275</v>
      </c>
      <c r="O5" s="1" t="s">
        <v>276</v>
      </c>
      <c r="P5" s="1" t="s">
        <v>277</v>
      </c>
      <c r="Q5" s="1" t="s">
        <v>278</v>
      </c>
      <c r="R5" s="1" t="s">
        <v>291</v>
      </c>
      <c r="S5" s="1" t="s">
        <v>75</v>
      </c>
      <c r="T5" s="1" t="s">
        <v>37</v>
      </c>
      <c r="U5" s="1" t="s">
        <v>280</v>
      </c>
    </row>
    <row r="6" s="1" customFormat="1" spans="1:21">
      <c r="A6" s="1" t="s">
        <v>138</v>
      </c>
      <c r="B6" s="1" t="s">
        <v>93</v>
      </c>
      <c r="C6" s="1" t="s">
        <v>292</v>
      </c>
      <c r="D6" s="1" t="s">
        <v>293</v>
      </c>
      <c r="E6" s="1" t="s">
        <v>141</v>
      </c>
      <c r="F6" s="1" t="s">
        <v>93</v>
      </c>
      <c r="G6" s="1" t="s">
        <v>82</v>
      </c>
      <c r="H6" s="1" t="s">
        <v>247</v>
      </c>
      <c r="I6" s="1" t="s">
        <v>294</v>
      </c>
      <c r="J6" s="1" t="s">
        <v>274</v>
      </c>
      <c r="K6" s="1" t="s">
        <v>294</v>
      </c>
      <c r="L6" s="1" t="s">
        <v>294</v>
      </c>
      <c r="M6" s="1" t="s">
        <v>275</v>
      </c>
      <c r="N6" s="1" t="s">
        <v>275</v>
      </c>
      <c r="O6" s="1" t="s">
        <v>276</v>
      </c>
      <c r="P6" s="1" t="s">
        <v>277</v>
      </c>
      <c r="Q6" s="1" t="s">
        <v>278</v>
      </c>
      <c r="R6" s="1" t="s">
        <v>295</v>
      </c>
      <c r="S6" s="1" t="s">
        <v>75</v>
      </c>
      <c r="T6" s="1" t="s">
        <v>37</v>
      </c>
      <c r="U6" s="1" t="s">
        <v>280</v>
      </c>
    </row>
    <row r="7" s="1" customFormat="1" spans="1:21">
      <c r="A7" s="1" t="s">
        <v>146</v>
      </c>
      <c r="B7" s="1" t="s">
        <v>93</v>
      </c>
      <c r="C7" s="1" t="s">
        <v>296</v>
      </c>
      <c r="D7" s="1" t="s">
        <v>297</v>
      </c>
      <c r="E7" s="1" t="s">
        <v>149</v>
      </c>
      <c r="F7" s="1" t="s">
        <v>93</v>
      </c>
      <c r="G7" s="1" t="s">
        <v>82</v>
      </c>
      <c r="H7" s="1" t="s">
        <v>247</v>
      </c>
      <c r="I7" s="1" t="s">
        <v>283</v>
      </c>
      <c r="J7" s="1" t="s">
        <v>274</v>
      </c>
      <c r="K7" s="1" t="s">
        <v>283</v>
      </c>
      <c r="L7" s="1" t="s">
        <v>283</v>
      </c>
      <c r="M7" s="1" t="s">
        <v>275</v>
      </c>
      <c r="N7" s="1" t="s">
        <v>275</v>
      </c>
      <c r="O7" s="1" t="s">
        <v>276</v>
      </c>
      <c r="P7" s="1" t="s">
        <v>277</v>
      </c>
      <c r="Q7" s="1" t="s">
        <v>278</v>
      </c>
      <c r="R7" s="1" t="s">
        <v>298</v>
      </c>
      <c r="S7" s="1" t="s">
        <v>75</v>
      </c>
      <c r="T7" s="1" t="s">
        <v>37</v>
      </c>
      <c r="U7" s="1" t="s">
        <v>280</v>
      </c>
    </row>
    <row r="8" s="1" customFormat="1" spans="1:21">
      <c r="A8" s="1" t="s">
        <v>130</v>
      </c>
      <c r="B8" s="1" t="s">
        <v>93</v>
      </c>
      <c r="C8" s="1" t="s">
        <v>299</v>
      </c>
      <c r="D8" s="1" t="s">
        <v>132</v>
      </c>
      <c r="E8" s="1" t="s">
        <v>133</v>
      </c>
      <c r="F8" s="1" t="s">
        <v>93</v>
      </c>
      <c r="G8" s="1" t="s">
        <v>82</v>
      </c>
      <c r="H8" s="1" t="s">
        <v>247</v>
      </c>
      <c r="I8" s="1" t="s">
        <v>300</v>
      </c>
      <c r="J8" s="1" t="s">
        <v>274</v>
      </c>
      <c r="K8" s="1" t="s">
        <v>300</v>
      </c>
      <c r="L8" s="1" t="s">
        <v>300</v>
      </c>
      <c r="M8" s="1" t="s">
        <v>275</v>
      </c>
      <c r="N8" s="1" t="s">
        <v>275</v>
      </c>
      <c r="O8" s="1" t="s">
        <v>276</v>
      </c>
      <c r="P8" s="1" t="s">
        <v>277</v>
      </c>
      <c r="Q8" s="1" t="s">
        <v>278</v>
      </c>
      <c r="R8" s="1" t="s">
        <v>301</v>
      </c>
      <c r="S8" s="1" t="s">
        <v>75</v>
      </c>
      <c r="T8" s="1" t="s">
        <v>37</v>
      </c>
      <c r="U8" s="1" t="s">
        <v>280</v>
      </c>
    </row>
    <row r="9" s="1" customFormat="1" spans="1:21">
      <c r="A9" s="1" t="s">
        <v>219</v>
      </c>
      <c r="B9" s="1" t="s">
        <v>93</v>
      </c>
      <c r="C9" s="1" t="s">
        <v>302</v>
      </c>
      <c r="D9" s="1" t="s">
        <v>303</v>
      </c>
      <c r="E9" s="1" t="s">
        <v>222</v>
      </c>
      <c r="F9" s="1" t="s">
        <v>93</v>
      </c>
      <c r="G9" s="1" t="s">
        <v>82</v>
      </c>
      <c r="H9" s="1" t="s">
        <v>247</v>
      </c>
      <c r="I9" s="1" t="s">
        <v>304</v>
      </c>
      <c r="J9" s="1" t="s">
        <v>274</v>
      </c>
      <c r="K9" s="1" t="s">
        <v>304</v>
      </c>
      <c r="L9" s="1" t="s">
        <v>304</v>
      </c>
      <c r="M9" s="1" t="s">
        <v>275</v>
      </c>
      <c r="N9" s="1" t="s">
        <v>275</v>
      </c>
      <c r="O9" s="1" t="s">
        <v>276</v>
      </c>
      <c r="P9" s="1" t="s">
        <v>277</v>
      </c>
      <c r="Q9" s="1" t="s">
        <v>278</v>
      </c>
      <c r="R9" s="1" t="s">
        <v>305</v>
      </c>
      <c r="S9" s="1" t="s">
        <v>75</v>
      </c>
      <c r="T9" s="1" t="s">
        <v>37</v>
      </c>
      <c r="U9" s="1" t="s">
        <v>280</v>
      </c>
    </row>
    <row r="10" s="1" customFormat="1" spans="1:21">
      <c r="A10" s="1" t="s">
        <v>227</v>
      </c>
      <c r="B10" s="1" t="s">
        <v>93</v>
      </c>
      <c r="C10" s="1" t="s">
        <v>306</v>
      </c>
      <c r="D10" s="1" t="s">
        <v>229</v>
      </c>
      <c r="E10" s="1" t="s">
        <v>230</v>
      </c>
      <c r="F10" s="1" t="s">
        <v>93</v>
      </c>
      <c r="G10" s="1" t="s">
        <v>82</v>
      </c>
      <c r="H10" s="1" t="s">
        <v>247</v>
      </c>
      <c r="I10" s="1" t="s">
        <v>307</v>
      </c>
      <c r="J10" s="1" t="s">
        <v>274</v>
      </c>
      <c r="K10" s="1" t="s">
        <v>307</v>
      </c>
      <c r="L10" s="1" t="s">
        <v>307</v>
      </c>
      <c r="M10" s="1" t="s">
        <v>275</v>
      </c>
      <c r="N10" s="1" t="s">
        <v>275</v>
      </c>
      <c r="O10" s="1" t="s">
        <v>276</v>
      </c>
      <c r="P10" s="1" t="s">
        <v>277</v>
      </c>
      <c r="Q10" s="1" t="s">
        <v>278</v>
      </c>
      <c r="R10" s="1" t="s">
        <v>308</v>
      </c>
      <c r="S10" s="1" t="s">
        <v>75</v>
      </c>
      <c r="T10" s="1" t="s">
        <v>37</v>
      </c>
      <c r="U10" s="1" t="s">
        <v>280</v>
      </c>
    </row>
    <row r="11" s="1" customFormat="1" spans="1:21">
      <c r="A11" s="1" t="s">
        <v>154</v>
      </c>
      <c r="B11" s="1" t="s">
        <v>93</v>
      </c>
      <c r="C11" s="1" t="s">
        <v>309</v>
      </c>
      <c r="D11" s="1" t="s">
        <v>310</v>
      </c>
      <c r="E11" s="1" t="s">
        <v>157</v>
      </c>
      <c r="F11" s="1" t="s">
        <v>93</v>
      </c>
      <c r="G11" s="1" t="s">
        <v>82</v>
      </c>
      <c r="H11" s="1" t="s">
        <v>247</v>
      </c>
      <c r="I11" s="1" t="s">
        <v>311</v>
      </c>
      <c r="J11" s="1" t="s">
        <v>274</v>
      </c>
      <c r="K11" s="1" t="s">
        <v>311</v>
      </c>
      <c r="L11" s="1" t="s">
        <v>311</v>
      </c>
      <c r="M11" s="1" t="s">
        <v>275</v>
      </c>
      <c r="N11" s="1" t="s">
        <v>275</v>
      </c>
      <c r="O11" s="1" t="s">
        <v>276</v>
      </c>
      <c r="P11" s="1" t="s">
        <v>277</v>
      </c>
      <c r="Q11" s="1" t="s">
        <v>278</v>
      </c>
      <c r="R11" s="1" t="s">
        <v>312</v>
      </c>
      <c r="S11" s="1" t="s">
        <v>75</v>
      </c>
      <c r="T11" s="1" t="s">
        <v>37</v>
      </c>
      <c r="U11" s="1" t="s">
        <v>280</v>
      </c>
    </row>
    <row r="12" s="1" customFormat="1" spans="1:21">
      <c r="A12" s="1" t="s">
        <v>213</v>
      </c>
      <c r="B12" s="1" t="s">
        <v>93</v>
      </c>
      <c r="C12" s="1" t="s">
        <v>313</v>
      </c>
      <c r="D12" s="1" t="s">
        <v>215</v>
      </c>
      <c r="E12" s="1" t="s">
        <v>216</v>
      </c>
      <c r="F12" s="1" t="s">
        <v>93</v>
      </c>
      <c r="G12" s="1" t="s">
        <v>82</v>
      </c>
      <c r="H12" s="1" t="s">
        <v>247</v>
      </c>
      <c r="I12" s="1" t="s">
        <v>314</v>
      </c>
      <c r="J12" s="1" t="s">
        <v>274</v>
      </c>
      <c r="K12" s="1" t="s">
        <v>314</v>
      </c>
      <c r="L12" s="1" t="s">
        <v>314</v>
      </c>
      <c r="M12" s="1" t="s">
        <v>275</v>
      </c>
      <c r="N12" s="1" t="s">
        <v>275</v>
      </c>
      <c r="O12" s="1" t="s">
        <v>276</v>
      </c>
      <c r="P12" s="1" t="s">
        <v>277</v>
      </c>
      <c r="Q12" s="1" t="s">
        <v>278</v>
      </c>
      <c r="R12" s="1" t="s">
        <v>315</v>
      </c>
      <c r="S12" s="1" t="s">
        <v>75</v>
      </c>
      <c r="T12" s="1" t="s">
        <v>37</v>
      </c>
      <c r="U12" s="1" t="s">
        <v>280</v>
      </c>
    </row>
    <row r="13" s="1" customFormat="1" spans="1:21">
      <c r="A13" s="1" t="s">
        <v>162</v>
      </c>
      <c r="B13" s="1" t="s">
        <v>93</v>
      </c>
      <c r="C13" s="1" t="s">
        <v>316</v>
      </c>
      <c r="D13" s="1" t="s">
        <v>164</v>
      </c>
      <c r="E13" s="1" t="s">
        <v>165</v>
      </c>
      <c r="F13" s="1" t="s">
        <v>93</v>
      </c>
      <c r="G13" s="1" t="s">
        <v>82</v>
      </c>
      <c r="H13" s="1" t="s">
        <v>247</v>
      </c>
      <c r="I13" s="1" t="s">
        <v>317</v>
      </c>
      <c r="J13" s="1" t="s">
        <v>274</v>
      </c>
      <c r="K13" s="1" t="s">
        <v>317</v>
      </c>
      <c r="L13" s="1" t="s">
        <v>317</v>
      </c>
      <c r="M13" s="1" t="s">
        <v>275</v>
      </c>
      <c r="N13" s="1" t="s">
        <v>275</v>
      </c>
      <c r="O13" s="1" t="s">
        <v>276</v>
      </c>
      <c r="P13" s="1" t="s">
        <v>277</v>
      </c>
      <c r="Q13" s="1" t="s">
        <v>278</v>
      </c>
      <c r="R13" s="1" t="s">
        <v>318</v>
      </c>
      <c r="S13" s="1" t="s">
        <v>75</v>
      </c>
      <c r="T13" s="1" t="s">
        <v>37</v>
      </c>
      <c r="U13" s="1" t="s">
        <v>280</v>
      </c>
    </row>
    <row r="14" s="1" customFormat="1" spans="1:21">
      <c r="A14" s="1" t="s">
        <v>98</v>
      </c>
      <c r="B14" s="1" t="s">
        <v>92</v>
      </c>
      <c r="C14" s="1" t="s">
        <v>319</v>
      </c>
      <c r="D14" s="1" t="s">
        <v>100</v>
      </c>
      <c r="E14" s="1" t="s">
        <v>101</v>
      </c>
      <c r="F14" s="1" t="s">
        <v>93</v>
      </c>
      <c r="G14" s="1" t="s">
        <v>82</v>
      </c>
      <c r="H14" s="1" t="s">
        <v>247</v>
      </c>
      <c r="I14" s="1" t="s">
        <v>320</v>
      </c>
      <c r="J14" s="1" t="s">
        <v>274</v>
      </c>
      <c r="K14" s="1" t="s">
        <v>320</v>
      </c>
      <c r="L14" s="1" t="s">
        <v>320</v>
      </c>
      <c r="M14" s="1" t="s">
        <v>275</v>
      </c>
      <c r="N14" s="1" t="s">
        <v>275</v>
      </c>
      <c r="O14" s="1" t="s">
        <v>276</v>
      </c>
      <c r="P14" s="1" t="s">
        <v>277</v>
      </c>
      <c r="Q14" s="1" t="s">
        <v>278</v>
      </c>
      <c r="R14" s="1" t="s">
        <v>321</v>
      </c>
      <c r="S14" s="1" t="s">
        <v>75</v>
      </c>
      <c r="T14" s="1" t="s">
        <v>37</v>
      </c>
      <c r="U14" s="1" t="s">
        <v>280</v>
      </c>
    </row>
    <row r="15" s="1" customFormat="1" spans="1:21">
      <c r="A15" s="1" t="s">
        <v>205</v>
      </c>
      <c r="B15" s="1" t="s">
        <v>92</v>
      </c>
      <c r="C15" s="1" t="s">
        <v>322</v>
      </c>
      <c r="D15" s="1" t="s">
        <v>207</v>
      </c>
      <c r="E15" s="1" t="s">
        <v>208</v>
      </c>
      <c r="F15" s="1" t="s">
        <v>92</v>
      </c>
      <c r="G15" s="1" t="s">
        <v>82</v>
      </c>
      <c r="H15" s="1" t="s">
        <v>247</v>
      </c>
      <c r="I15" s="1" t="s">
        <v>323</v>
      </c>
      <c r="J15" s="1" t="s">
        <v>274</v>
      </c>
      <c r="K15" s="1" t="s">
        <v>323</v>
      </c>
      <c r="L15" s="1" t="s">
        <v>323</v>
      </c>
      <c r="M15" s="1" t="s">
        <v>275</v>
      </c>
      <c r="N15" s="1" t="s">
        <v>275</v>
      </c>
      <c r="O15" s="1" t="s">
        <v>276</v>
      </c>
      <c r="P15" s="1" t="s">
        <v>277</v>
      </c>
      <c r="Q15" s="1" t="s">
        <v>278</v>
      </c>
      <c r="R15" s="1" t="s">
        <v>324</v>
      </c>
      <c r="S15" s="1" t="s">
        <v>75</v>
      </c>
      <c r="T15" s="1" t="s">
        <v>37</v>
      </c>
      <c r="U15" s="1" t="s">
        <v>280</v>
      </c>
    </row>
    <row r="16" s="1" customFormat="1" spans="1:21">
      <c r="A16" s="1" t="s">
        <v>198</v>
      </c>
      <c r="B16" s="1" t="s">
        <v>92</v>
      </c>
      <c r="C16" s="1" t="s">
        <v>325</v>
      </c>
      <c r="D16" s="1" t="s">
        <v>200</v>
      </c>
      <c r="E16" s="1" t="s">
        <v>201</v>
      </c>
      <c r="F16" s="1" t="s">
        <v>93</v>
      </c>
      <c r="G16" s="1" t="s">
        <v>82</v>
      </c>
      <c r="H16" s="1" t="s">
        <v>247</v>
      </c>
      <c r="I16" s="1" t="s">
        <v>326</v>
      </c>
      <c r="J16" s="1" t="s">
        <v>274</v>
      </c>
      <c r="K16" s="1" t="s">
        <v>326</v>
      </c>
      <c r="L16" s="1" t="s">
        <v>326</v>
      </c>
      <c r="M16" s="1" t="s">
        <v>275</v>
      </c>
      <c r="N16" s="1" t="s">
        <v>275</v>
      </c>
      <c r="O16" s="1" t="s">
        <v>276</v>
      </c>
      <c r="P16" s="1" t="s">
        <v>277</v>
      </c>
      <c r="Q16" s="1" t="s">
        <v>278</v>
      </c>
      <c r="R16" s="1" t="s">
        <v>327</v>
      </c>
      <c r="S16" s="1" t="s">
        <v>75</v>
      </c>
      <c r="T16" s="1" t="s">
        <v>37</v>
      </c>
      <c r="U16" s="1" t="s">
        <v>280</v>
      </c>
    </row>
    <row r="17" s="1" customFormat="1" spans="1:21">
      <c r="A17" s="1" t="s">
        <v>73</v>
      </c>
      <c r="B17" s="1" t="s">
        <v>81</v>
      </c>
      <c r="C17" s="1" t="s">
        <v>328</v>
      </c>
      <c r="D17" s="1" t="s">
        <v>78</v>
      </c>
      <c r="E17" s="1" t="s">
        <v>80</v>
      </c>
      <c r="F17" s="1" t="s">
        <v>81</v>
      </c>
      <c r="G17" s="1" t="s">
        <v>82</v>
      </c>
      <c r="H17" s="1" t="s">
        <v>247</v>
      </c>
      <c r="I17" s="1" t="s">
        <v>329</v>
      </c>
      <c r="J17" s="1" t="s">
        <v>274</v>
      </c>
      <c r="K17" s="1" t="s">
        <v>329</v>
      </c>
      <c r="L17" s="1" t="s">
        <v>329</v>
      </c>
      <c r="M17" s="1" t="s">
        <v>275</v>
      </c>
      <c r="N17" s="1" t="s">
        <v>275</v>
      </c>
      <c r="O17" s="1" t="s">
        <v>276</v>
      </c>
      <c r="P17" s="1" t="s">
        <v>277</v>
      </c>
      <c r="Q17" s="1" t="s">
        <v>278</v>
      </c>
      <c r="R17" s="1" t="s">
        <v>330</v>
      </c>
      <c r="S17" s="1" t="s">
        <v>75</v>
      </c>
      <c r="T17" s="1" t="s">
        <v>37</v>
      </c>
      <c r="U17" s="1" t="s">
        <v>280</v>
      </c>
    </row>
    <row r="18" s="1" customFormat="1" spans="1:21">
      <c r="A18" s="1" t="s">
        <v>180</v>
      </c>
      <c r="B18" s="1" t="s">
        <v>184</v>
      </c>
      <c r="C18" s="1" t="s">
        <v>331</v>
      </c>
      <c r="D18" s="1" t="s">
        <v>332</v>
      </c>
      <c r="E18" s="1" t="s">
        <v>183</v>
      </c>
      <c r="F18" s="1" t="s">
        <v>184</v>
      </c>
      <c r="G18" s="1" t="s">
        <v>82</v>
      </c>
      <c r="H18" s="1" t="s">
        <v>247</v>
      </c>
      <c r="I18" s="1" t="s">
        <v>333</v>
      </c>
      <c r="J18" s="1" t="s">
        <v>274</v>
      </c>
      <c r="K18" s="1" t="s">
        <v>333</v>
      </c>
      <c r="L18" s="1" t="s">
        <v>334</v>
      </c>
      <c r="M18" s="1" t="s">
        <v>335</v>
      </c>
      <c r="N18" s="1" t="s">
        <v>335</v>
      </c>
      <c r="O18" s="1" t="s">
        <v>276</v>
      </c>
      <c r="P18" s="1" t="s">
        <v>277</v>
      </c>
      <c r="Q18" s="1" t="s">
        <v>278</v>
      </c>
      <c r="R18" s="1" t="s">
        <v>336</v>
      </c>
      <c r="S18" s="1" t="s">
        <v>75</v>
      </c>
      <c r="T18" s="1" t="s">
        <v>37</v>
      </c>
      <c r="U18" s="1" t="s">
        <v>280</v>
      </c>
    </row>
    <row r="19" s="1" customFormat="1" spans="1:21">
      <c r="A19" s="1" t="s">
        <v>190</v>
      </c>
      <c r="B19" s="1" t="s">
        <v>81</v>
      </c>
      <c r="C19" s="1" t="s">
        <v>337</v>
      </c>
      <c r="D19" s="1" t="s">
        <v>192</v>
      </c>
      <c r="E19" s="1" t="s">
        <v>193</v>
      </c>
      <c r="F19" s="1" t="s">
        <v>93</v>
      </c>
      <c r="G19" s="1" t="s">
        <v>82</v>
      </c>
      <c r="H19" s="1" t="s">
        <v>247</v>
      </c>
      <c r="I19" s="1" t="s">
        <v>338</v>
      </c>
      <c r="J19" s="1" t="s">
        <v>274</v>
      </c>
      <c r="K19" s="1" t="s">
        <v>338</v>
      </c>
      <c r="L19" s="1" t="s">
        <v>338</v>
      </c>
      <c r="M19" s="1" t="s">
        <v>275</v>
      </c>
      <c r="N19" s="1" t="s">
        <v>275</v>
      </c>
      <c r="O19" s="1" t="s">
        <v>276</v>
      </c>
      <c r="P19" s="1" t="s">
        <v>277</v>
      </c>
      <c r="Q19" s="1" t="s">
        <v>278</v>
      </c>
      <c r="R19" s="1" t="s">
        <v>339</v>
      </c>
      <c r="S19" s="1" t="s">
        <v>75</v>
      </c>
      <c r="T19" s="1" t="s">
        <v>37</v>
      </c>
      <c r="U19" s="1" t="s">
        <v>280</v>
      </c>
    </row>
    <row r="20" s="1" customFormat="1" spans="1:21">
      <c r="A20" s="1" t="s">
        <v>88</v>
      </c>
      <c r="B20" s="1" t="s">
        <v>92</v>
      </c>
      <c r="C20" s="1" t="s">
        <v>340</v>
      </c>
      <c r="D20" s="1" t="s">
        <v>90</v>
      </c>
      <c r="E20" s="1" t="s">
        <v>341</v>
      </c>
      <c r="F20" s="1" t="s">
        <v>93</v>
      </c>
      <c r="G20" s="1" t="s">
        <v>82</v>
      </c>
      <c r="H20" s="1" t="s">
        <v>247</v>
      </c>
      <c r="I20" s="1" t="s">
        <v>342</v>
      </c>
      <c r="J20" s="1" t="s">
        <v>274</v>
      </c>
      <c r="K20" s="1" t="s">
        <v>342</v>
      </c>
      <c r="L20" s="1" t="s">
        <v>342</v>
      </c>
      <c r="M20" s="1" t="s">
        <v>275</v>
      </c>
      <c r="N20" s="1" t="s">
        <v>275</v>
      </c>
      <c r="O20" s="1" t="s">
        <v>276</v>
      </c>
      <c r="P20" s="1" t="s">
        <v>277</v>
      </c>
      <c r="Q20" s="1" t="s">
        <v>278</v>
      </c>
      <c r="R20" s="1" t="s">
        <v>343</v>
      </c>
      <c r="S20" s="1" t="s">
        <v>75</v>
      </c>
      <c r="T20" s="1" t="s">
        <v>37</v>
      </c>
      <c r="U20" s="1" t="s">
        <v>280</v>
      </c>
    </row>
    <row r="21" s="1" customFormat="1" spans="1:21">
      <c r="A21" s="1" t="s">
        <v>106</v>
      </c>
      <c r="B21" s="1" t="s">
        <v>93</v>
      </c>
      <c r="C21" s="1" t="s">
        <v>344</v>
      </c>
      <c r="D21" s="1" t="s">
        <v>108</v>
      </c>
      <c r="E21" s="1" t="s">
        <v>109</v>
      </c>
      <c r="F21" s="1" t="s">
        <v>93</v>
      </c>
      <c r="G21" s="1" t="s">
        <v>82</v>
      </c>
      <c r="H21" s="1" t="s">
        <v>247</v>
      </c>
      <c r="I21" s="1" t="s">
        <v>345</v>
      </c>
      <c r="J21" s="1" t="s">
        <v>274</v>
      </c>
      <c r="K21" s="1" t="s">
        <v>345</v>
      </c>
      <c r="L21" s="1" t="s">
        <v>345</v>
      </c>
      <c r="M21" s="1" t="s">
        <v>275</v>
      </c>
      <c r="N21" s="1" t="s">
        <v>275</v>
      </c>
      <c r="O21" s="1" t="s">
        <v>276</v>
      </c>
      <c r="P21" s="1" t="s">
        <v>277</v>
      </c>
      <c r="Q21" s="1" t="s">
        <v>278</v>
      </c>
      <c r="R21" s="1" t="s">
        <v>346</v>
      </c>
      <c r="S21" s="1" t="s">
        <v>75</v>
      </c>
      <c r="T21" s="1" t="s">
        <v>37</v>
      </c>
      <c r="U21" s="1" t="s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2022-05-27T07:50:58Z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C977E0B589F649DCB2531805B260DC66</vt:lpwstr>
  </property>
</Properties>
</file>