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<sst xmlns="http://schemas.openxmlformats.org/spreadsheetml/2006/main" count="462" uniqueCount="203">
  <si>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</si>
  <si>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</si>
  <si>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</si>
  <si>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</si>
  <si>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</si>
  <si>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</si>
  <si>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</si>
  <si>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</si>
  <si>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</si>
  <si>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</si>
  <si>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</si>
  <si>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</si>
  <si>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</si>
  <si>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</si>
  <si>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</si>
  <si>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</si>
  <si>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</si>
  <si>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</si>
  <si>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</si>
  <si>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</si>
  <si>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</si>
  <si>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</si>
  <si>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</si>
  <si>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</si>
  <si>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</si>
  <si>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17446306974	</t>
  </si>
  <si>
    <t>Ctrip</t>
  </si>
  <si>
    <t>正常</t>
  </si>
  <si>
    <t>[巴尔的摩]RL 巴尔的摩内港酒店(Hotel RL Baltimore Inner Harbor)(55391118)</t>
  </si>
  <si>
    <t>客房（特大床，无障碍）&lt;2人入住&gt;&lt;不退款&gt;</t>
  </si>
  <si>
    <t>HKD</t>
  </si>
  <si>
    <t>Rosario/Olga</t>
  </si>
  <si>
    <t>CA13030220526HKD</t>
  </si>
  <si>
    <t>未提现</t>
  </si>
  <si>
    <t>携程开票</t>
  </si>
  <si>
    <t xml:space="preserve">	</t>
  </si>
  <si>
    <t xml:space="preserve">17707347361	</t>
  </si>
  <si>
    <t>[埃尔波特尔]优胜美地景观酒店(Yosemite View Lodge)(55861903)</t>
  </si>
  <si>
    <t>山景两张大床房&lt;2人入住&gt;&lt;不退款&gt;</t>
  </si>
  <si>
    <t>baeg/siyeol</t>
  </si>
  <si>
    <t xml:space="preserve">80079114-1	</t>
  </si>
  <si>
    <t xml:space="preserve">17851833431	</t>
  </si>
  <si>
    <t>[巴黎]巴黎艾克塞西尔剧院酒店(Excelsior Opera Paris)(55519401)</t>
  </si>
  <si>
    <t>双人房/双床房&lt;不退款&gt;&lt;2人入住&gt;</t>
  </si>
  <si>
    <t>HAN/JUMI</t>
  </si>
  <si>
    <t xml:space="preserve">1932230895	</t>
  </si>
  <si>
    <t xml:space="preserve">17878472723	</t>
  </si>
  <si>
    <t>[瓜亚基尔]奥罗沃德瓜亚基尔酒店(Oro Verde Guayaquil)(55426760)</t>
  </si>
  <si>
    <t>豪华双床房&lt;2人入住&gt;&lt;不退款&gt;&lt;早餐&gt;</t>
  </si>
  <si>
    <t>romanko/grace</t>
  </si>
  <si>
    <t>取消</t>
  </si>
  <si>
    <t xml:space="preserve">17912925530	</t>
  </si>
  <si>
    <t>[巴黎]贝尔塔酒店(Belta Hotel)(55290431)</t>
  </si>
  <si>
    <t>标准双床房&lt;2人入住&gt;&lt;不退款&gt;&lt;早餐&gt;</t>
  </si>
  <si>
    <t>SANTOS/VALERIA ROSALINA</t>
  </si>
  <si>
    <t xml:space="preserve">17921156029	</t>
  </si>
  <si>
    <t>[布鲁日]布鲁日中央车站宜必思快捷酒店(Ibis Budget Brugge Centrum Station)(55320778)</t>
  </si>
  <si>
    <t>双人床房&lt;不退款&gt;&lt;2人入住&gt;</t>
  </si>
  <si>
    <t>Lo/Ching Yin</t>
  </si>
  <si>
    <t xml:space="preserve">5046WEL538	</t>
  </si>
  <si>
    <t xml:space="preserve">17926150690	</t>
  </si>
  <si>
    <t>[茹伊欧萨什]普瑞米尔梅兹苏德朱伊奥阿切经典酒店(Premiere Classe Metz Sud Jouy Aux Arches)(70795165)</t>
  </si>
  <si>
    <t>标准间1双人床&lt;2人入住&gt;&lt;不退款&gt;&lt;早餐&gt;</t>
  </si>
  <si>
    <t>Sijbenga/Jajn Jacob</t>
  </si>
  <si>
    <t xml:space="preserve">17956346862	</t>
  </si>
  <si>
    <t>[中雅加达]莫里西公寓式酒店(Morrissey Hotel Residences)(77363973)</t>
  </si>
  <si>
    <t>一室房&lt;2人入住&gt;&lt;不退款&gt;&lt;早餐&gt;</t>
  </si>
  <si>
    <t>amalia/listy</t>
  </si>
  <si>
    <t xml:space="preserve">17957418008	</t>
  </si>
  <si>
    <t>[巴厘岛]拉达纳酒店(Rhadana Hotel)(55906953)</t>
  </si>
  <si>
    <t>商务房&lt;不退款&gt;&lt;2人入住&gt;</t>
  </si>
  <si>
    <t>Diana/Chris</t>
  </si>
  <si>
    <t xml:space="preserve">2556480	</t>
  </si>
  <si>
    <t xml:space="preserve">17968123855	</t>
  </si>
  <si>
    <t>[汉堡]以利亚撒市中心诺富姆酒店(Novum Hotel Eleazar City Center)(91545500)</t>
  </si>
  <si>
    <t>标准双人房&lt;2人入住&gt;&lt;不退款&gt;&lt;早餐&gt;</t>
  </si>
  <si>
    <t>Tinschert/Christina</t>
  </si>
  <si>
    <t xml:space="preserve">EXPEDIA_1945822545	</t>
  </si>
  <si>
    <t xml:space="preserve">17971636472	</t>
  </si>
  <si>
    <t>[阿布扎比]阿布扎比艾美酒店(Le Meridien Abu Dhabi)(60467287)</t>
  </si>
  <si>
    <t>城景豪华双人房&lt;2人入住&gt;&lt;不退款&gt;&lt;早餐&gt;</t>
  </si>
  <si>
    <t>kiwan/ghaleb</t>
  </si>
  <si>
    <t xml:space="preserve">17976448639	</t>
  </si>
  <si>
    <t>[法兰克福]多林特缅陶努斯法兰克福/苏尔茨巴赫酒店(Dorint Main Taunus Frankfurt/Sulzbach)(55720505)</t>
  </si>
  <si>
    <t>标准房&lt;2人入住&gt;&lt;不退款&gt;</t>
  </si>
  <si>
    <t>Maier/Patrick</t>
  </si>
  <si>
    <t xml:space="preserve">EXP-1946477050	</t>
  </si>
  <si>
    <t xml:space="preserve">17976709207	</t>
  </si>
  <si>
    <t>[塞维利亚]塞万提斯酒店(Hotel Cervantes)(90354244)</t>
  </si>
  <si>
    <t>标准房&lt;2人入住&gt;&lt;不退款&gt;&lt;早餐&gt;</t>
  </si>
  <si>
    <t>Araujo /Tais,Moreira/Reginaldo</t>
  </si>
  <si>
    <t>，</t>
  </si>
  <si>
    <t xml:space="preserve"> 12395 HKD</t>
  </si>
  <si>
    <t>A220526100643481</t>
  </si>
  <si>
    <t>总计：12395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</si>
  <si>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</si>
  <si>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</si>
  <si>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</si>
  <si>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</si>
  <si>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</si>
  <si>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</si>
  <si>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</si>
  <si>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</si>
  <si>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</si>
  <si>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</si>
  <si>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</si>
  <si>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</si>
  <si>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</si>
  <si>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</si>
  <si>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</si>
  <si>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</si>
  <si>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</si>
  <si>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</si>
  <si>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</si>
  <si>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2558304</t>
  </si>
  <si>
    <t>以利亚撒市中心诺富姆酒店</t>
  </si>
  <si>
    <t>Tinschert Christina</t>
  </si>
  <si>
    <t>2022-05-22</t>
  </si>
  <si>
    <t>2022-05-23</t>
  </si>
  <si>
    <t>退房日周结</t>
  </si>
  <si>
    <t>429.71</t>
  </si>
  <si>
    <t>503.00</t>
  </si>
  <si>
    <t>0</t>
  </si>
  <si>
    <t>0.00</t>
  </si>
  <si>
    <t>携程汇智国际直连</t>
  </si>
  <si>
    <t>925</t>
  </si>
  <si>
    <t>2022-05-21 05:42:12</t>
  </si>
  <si>
    <t>否</t>
  </si>
  <si>
    <t>汇智国际旅游发展有限公司</t>
  </si>
  <si>
    <t>直连</t>
  </si>
  <si>
    <t>2559010</t>
  </si>
  <si>
    <t>阿布扎比艾美假村酒店</t>
  </si>
  <si>
    <t>kiwan ghaleb</t>
  </si>
  <si>
    <t>1016.62</t>
  </si>
  <si>
    <t>1190.00</t>
  </si>
  <si>
    <t>2022-05-21 16:47:03</t>
  </si>
  <si>
    <t>2560261</t>
  </si>
  <si>
    <t>多林特缅陶努斯法兰克福/苏尔茨巴赫酒店</t>
  </si>
  <si>
    <t>Maier Patrick</t>
  </si>
  <si>
    <t>395.63</t>
  </si>
  <si>
    <t>463.00</t>
  </si>
  <si>
    <t>2022-05-22 15:50:04</t>
  </si>
  <si>
    <t>2560381</t>
  </si>
  <si>
    <t>塞万提斯酒店</t>
  </si>
  <si>
    <t>Araujo Tais,Moreira Reginaldo</t>
  </si>
  <si>
    <t>652.84</t>
  </si>
  <si>
    <t>764.00</t>
  </si>
  <si>
    <t>2022-05-22 17:23:58</t>
  </si>
  <si>
    <t>2022-05-19</t>
  </si>
  <si>
    <t>2556480</t>
  </si>
  <si>
    <t>拉达纳酒店</t>
  </si>
  <si>
    <t>Diana Chris</t>
  </si>
  <si>
    <t>102.55</t>
  </si>
  <si>
    <t>119.00</t>
  </si>
  <si>
    <t>2022-05-19 16:46:57</t>
  </si>
  <si>
    <t>2556126</t>
  </si>
  <si>
    <t>莫里西公寓式酒店</t>
  </si>
  <si>
    <t>amalia listy</t>
  </si>
  <si>
    <t>787.69</t>
  </si>
  <si>
    <t>914.00</t>
  </si>
  <si>
    <t>2022-05-19 11:35:28</t>
  </si>
  <si>
    <t>2022-05-02</t>
  </si>
  <si>
    <t>2533251</t>
  </si>
  <si>
    <t>瓜亚基尔奥罗佛得酒店</t>
  </si>
  <si>
    <t>romanko grace</t>
  </si>
  <si>
    <t>414.21</t>
  </si>
  <si>
    <t>491.00</t>
  </si>
  <si>
    <t>2022-05-02 08:32:53</t>
  </si>
  <si>
    <t>2022-05-12</t>
  </si>
  <si>
    <t>2548508</t>
  </si>
  <si>
    <t>梅斯南茹伊奥阿尔谢高级酒店</t>
  </si>
  <si>
    <t>Sijbenga Jajn Jacob</t>
  </si>
  <si>
    <t>275.42</t>
  </si>
  <si>
    <t>321.00</t>
  </si>
  <si>
    <t>2022-05-12 23:28:46</t>
  </si>
  <si>
    <t>2022-03-24</t>
  </si>
  <si>
    <t>2480734</t>
  </si>
  <si>
    <t>优胜美地景观酒店</t>
  </si>
  <si>
    <t>baeg siyeol</t>
  </si>
  <si>
    <t>1655.26</t>
  </si>
  <si>
    <t>2029.00</t>
  </si>
  <si>
    <t>2022-03-24 13:08:02</t>
  </si>
  <si>
    <t>2022-05-10</t>
  </si>
  <si>
    <t>2544624</t>
  </si>
  <si>
    <t>贝尔塔酒店</t>
  </si>
  <si>
    <t>SANTOS VALERIA ROSALINA</t>
  </si>
  <si>
    <t>786.99</t>
  </si>
  <si>
    <t>925.00</t>
  </si>
  <si>
    <t>2022-05-10 00:08:20</t>
  </si>
  <si>
    <t>2022-04-27</t>
  </si>
  <si>
    <t>2526326</t>
  </si>
  <si>
    <t>巴黎艾克塞西尔剧院酒店</t>
  </si>
  <si>
    <t>HAN JUMI</t>
  </si>
  <si>
    <t>2022-05-20</t>
  </si>
  <si>
    <t>3447.18</t>
  </si>
  <si>
    <t>4118.00</t>
  </si>
  <si>
    <t>2022-04-27 06:22:26</t>
  </si>
  <si>
    <t>2547479</t>
  </si>
  <si>
    <t>布鲁日中央车站宜必思快捷酒店</t>
  </si>
  <si>
    <t>Lo Ching Yin</t>
  </si>
  <si>
    <t>478.76</t>
  </si>
  <si>
    <t>558.00</t>
  </si>
  <si>
    <t>2022-05-12 03:55:35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</si>
</sst>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44701</v>
      </c>
      <c r="G2" s="6">
        <v>44704</v>
      </c>
      <c r="H2" s="4">
        <v>1</v>
      </c>
      <c r="I2" s="4">
        <v>3</v>
      </c>
      <c r="J2" s="4">
        <v>3</v>
      </c>
      <c r="K2" s="4" t="s">
        <v>30</v>
      </c>
      <c r="L2" s="4">
        <v>2427</v>
      </c>
      <c r="M2" s="4">
        <v>2427</v>
      </c>
      <c r="N2" s="4" t="s">
        <v>31</v>
      </c>
      <c r="O2" s="4" t="s">
        <v>32</v>
      </c>
      <c r="P2" s="4" t="s">
        <v>33</v>
      </c>
      <c r="Q2" s="4">
        <v>0</v>
      </c>
      <c r="R2" s="7">
        <v>44614</v>
      </c>
      <c r="S2" s="6">
        <v>44707</v>
      </c>
      <c r="T2" s="4" t="s">
        <v>34</v>
      </c>
      <c r="U2" s="4">
        <v>2427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44703</v>
      </c>
      <c r="G3" s="6">
        <v>44704</v>
      </c>
      <c r="H3" s="4">
        <v>1</v>
      </c>
      <c r="I3" s="4">
        <v>1</v>
      </c>
      <c r="J3" s="4">
        <v>1</v>
      </c>
      <c r="K3" s="4" t="s">
        <v>30</v>
      </c>
      <c r="L3" s="4">
        <v>2029</v>
      </c>
      <c r="M3" s="4">
        <v>2029</v>
      </c>
      <c r="N3" s="4" t="s">
        <v>39</v>
      </c>
      <c r="O3" s="4" t="s">
        <v>32</v>
      </c>
      <c r="P3" s="4" t="s">
        <v>33</v>
      </c>
      <c r="Q3" s="4">
        <v>0</v>
      </c>
      <c r="R3" s="7">
        <v>44644</v>
      </c>
      <c r="S3" s="6">
        <v>44707</v>
      </c>
      <c r="T3" s="4" t="s">
        <v>34</v>
      </c>
      <c r="U3" s="4">
        <v>2029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44701</v>
      </c>
      <c r="G4" s="6">
        <v>44704</v>
      </c>
      <c r="H4" s="4">
        <v>1</v>
      </c>
      <c r="I4" s="4">
        <v>3</v>
      </c>
      <c r="J4" s="4">
        <v>3</v>
      </c>
      <c r="K4" s="4" t="s">
        <v>30</v>
      </c>
      <c r="L4" s="4">
        <v>4118</v>
      </c>
      <c r="M4" s="4">
        <v>4118</v>
      </c>
      <c r="N4" s="4" t="s">
        <v>44</v>
      </c>
      <c r="O4" s="4" t="s">
        <v>32</v>
      </c>
      <c r="P4" s="4" t="s">
        <v>33</v>
      </c>
      <c r="Q4" s="4">
        <v>0</v>
      </c>
      <c r="R4" s="7">
        <v>44678</v>
      </c>
      <c r="S4" s="6">
        <v>44707</v>
      </c>
      <c r="T4" s="4" t="s">
        <v>34</v>
      </c>
      <c r="U4" s="4">
        <v>4118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44703</v>
      </c>
      <c r="G5" s="6">
        <v>44704</v>
      </c>
      <c r="H5" s="4">
        <v>1</v>
      </c>
      <c r="I5" s="4">
        <v>1</v>
      </c>
      <c r="J5" s="4">
        <v>1</v>
      </c>
      <c r="K5" s="4" t="s">
        <v>30</v>
      </c>
      <c r="L5" s="4">
        <v>491</v>
      </c>
      <c r="M5" s="4">
        <v>491</v>
      </c>
      <c r="N5" s="4" t="s">
        <v>49</v>
      </c>
      <c r="O5" s="4" t="s">
        <v>32</v>
      </c>
      <c r="P5" s="4" t="s">
        <v>33</v>
      </c>
      <c r="Q5" s="4">
        <v>0</v>
      </c>
      <c r="R5" s="7">
        <v>44683</v>
      </c>
      <c r="S5" s="6">
        <v>44707</v>
      </c>
      <c r="T5" s="4" t="s">
        <v>34</v>
      </c>
      <c r="U5" s="4">
        <v>491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25</v>
      </c>
      <c r="B6" s="4" t="s">
        <v>26</v>
      </c>
      <c r="C6" s="4" t="s">
        <v>50</v>
      </c>
      <c r="D6" s="4" t="s">
        <v>28</v>
      </c>
      <c r="E6" s="4" t="s">
        <v>29</v>
      </c>
      <c r="F6" s="6">
        <v>44701</v>
      </c>
      <c r="G6" s="6">
        <v>44704</v>
      </c>
      <c r="H6" s="4">
        <v>1</v>
      </c>
      <c r="I6" s="4">
        <v>3</v>
      </c>
      <c r="J6" s="4">
        <v>3</v>
      </c>
      <c r="K6" s="4" t="s">
        <v>30</v>
      </c>
      <c r="L6" s="4">
        <v>-2427</v>
      </c>
      <c r="M6" s="4">
        <v>-2427</v>
      </c>
      <c r="N6" s="4" t="s">
        <v>31</v>
      </c>
      <c r="O6" s="4" t="s">
        <v>32</v>
      </c>
      <c r="P6" s="4" t="s">
        <v>33</v>
      </c>
      <c r="Q6" s="4">
        <v>0</v>
      </c>
      <c r="R6" s="7">
        <v>44614</v>
      </c>
      <c r="S6" s="6">
        <v>44707</v>
      </c>
      <c r="T6" s="4" t="s">
        <v>34</v>
      </c>
      <c r="U6" s="4">
        <v>-2427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44703</v>
      </c>
      <c r="G7" s="6">
        <v>44704</v>
      </c>
      <c r="H7" s="4">
        <v>1</v>
      </c>
      <c r="I7" s="4">
        <v>1</v>
      </c>
      <c r="J7" s="4">
        <v>1</v>
      </c>
      <c r="K7" s="4" t="s">
        <v>30</v>
      </c>
      <c r="L7" s="4">
        <v>925</v>
      </c>
      <c r="M7" s="4">
        <v>925</v>
      </c>
      <c r="N7" s="4" t="s">
        <v>54</v>
      </c>
      <c r="O7" s="4" t="s">
        <v>32</v>
      </c>
      <c r="P7" s="4" t="s">
        <v>33</v>
      </c>
      <c r="Q7" s="4">
        <v>0</v>
      </c>
      <c r="R7" s="7">
        <v>44691</v>
      </c>
      <c r="S7" s="6">
        <v>44707</v>
      </c>
      <c r="T7" s="4" t="s">
        <v>34</v>
      </c>
      <c r="U7" s="4">
        <v>925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44703</v>
      </c>
      <c r="G8" s="6">
        <v>44704</v>
      </c>
      <c r="H8" s="4">
        <v>1</v>
      </c>
      <c r="I8" s="4">
        <v>1</v>
      </c>
      <c r="J8" s="4">
        <v>1</v>
      </c>
      <c r="K8" s="4" t="s">
        <v>30</v>
      </c>
      <c r="L8" s="4">
        <v>558</v>
      </c>
      <c r="M8" s="4">
        <v>558</v>
      </c>
      <c r="N8" s="4" t="s">
        <v>58</v>
      </c>
      <c r="O8" s="4" t="s">
        <v>32</v>
      </c>
      <c r="P8" s="4" t="s">
        <v>33</v>
      </c>
      <c r="Q8" s="4">
        <v>0</v>
      </c>
      <c r="R8" s="7">
        <v>44693</v>
      </c>
      <c r="S8" s="6">
        <v>44707</v>
      </c>
      <c r="T8" s="4" t="s">
        <v>34</v>
      </c>
      <c r="U8" s="4">
        <v>558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44703</v>
      </c>
      <c r="G9" s="6">
        <v>44704</v>
      </c>
      <c r="H9" s="4">
        <v>1</v>
      </c>
      <c r="I9" s="4">
        <v>1</v>
      </c>
      <c r="J9" s="4">
        <v>1</v>
      </c>
      <c r="K9" s="4" t="s">
        <v>30</v>
      </c>
      <c r="L9" s="4">
        <v>321</v>
      </c>
      <c r="M9" s="4">
        <v>321</v>
      </c>
      <c r="N9" s="4" t="s">
        <v>63</v>
      </c>
      <c r="O9" s="4" t="s">
        <v>32</v>
      </c>
      <c r="P9" s="4" t="s">
        <v>33</v>
      </c>
      <c r="Q9" s="4">
        <v>0</v>
      </c>
      <c r="R9" s="7">
        <v>44693</v>
      </c>
      <c r="S9" s="6">
        <v>44707</v>
      </c>
      <c r="T9" s="4" t="s">
        <v>34</v>
      </c>
      <c r="U9" s="4">
        <v>321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44702</v>
      </c>
      <c r="G10" s="6">
        <v>44704</v>
      </c>
      <c r="H10" s="4">
        <v>1</v>
      </c>
      <c r="I10" s="4">
        <v>2</v>
      </c>
      <c r="J10" s="4">
        <v>2</v>
      </c>
      <c r="K10" s="4" t="s">
        <v>30</v>
      </c>
      <c r="L10" s="4">
        <v>914</v>
      </c>
      <c r="M10" s="4">
        <v>914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44707</v>
      </c>
      <c r="T10" s="4" t="s">
        <v>34</v>
      </c>
      <c r="U10" s="4">
        <v>914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44703</v>
      </c>
      <c r="G11" s="6">
        <v>44704</v>
      </c>
      <c r="H11" s="4">
        <v>1</v>
      </c>
      <c r="I11" s="4">
        <v>1</v>
      </c>
      <c r="J11" s="4">
        <v>1</v>
      </c>
      <c r="K11" s="4" t="s">
        <v>30</v>
      </c>
      <c r="L11" s="4">
        <v>119</v>
      </c>
      <c r="M11" s="4">
        <v>119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44700</v>
      </c>
      <c r="S11" s="6">
        <v>44707</v>
      </c>
      <c r="T11" s="4" t="s">
        <v>34</v>
      </c>
      <c r="U11" s="4">
        <v>119</v>
      </c>
      <c r="V11" s="4">
        <v>0</v>
      </c>
      <c r="W11" s="4">
        <v>0</v>
      </c>
      <c r="X11" s="4" t="s">
        <v>72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44703</v>
      </c>
      <c r="G12" s="6">
        <v>44704</v>
      </c>
      <c r="H12" s="4">
        <v>1</v>
      </c>
      <c r="I12" s="4">
        <v>1</v>
      </c>
      <c r="J12" s="4">
        <v>1</v>
      </c>
      <c r="K12" s="4" t="s">
        <v>30</v>
      </c>
      <c r="L12" s="4">
        <v>503</v>
      </c>
      <c r="M12" s="4">
        <v>503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44702</v>
      </c>
      <c r="S12" s="6">
        <v>44707</v>
      </c>
      <c r="T12" s="4" t="s">
        <v>34</v>
      </c>
      <c r="U12" s="4">
        <v>503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44702</v>
      </c>
      <c r="G13" s="6">
        <v>44704</v>
      </c>
      <c r="H13" s="4">
        <v>1</v>
      </c>
      <c r="I13" s="4">
        <v>2</v>
      </c>
      <c r="J13" s="4">
        <v>2</v>
      </c>
      <c r="K13" s="4" t="s">
        <v>30</v>
      </c>
      <c r="L13" s="4">
        <v>1190</v>
      </c>
      <c r="M13" s="4">
        <v>1190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44702</v>
      </c>
      <c r="S13" s="6">
        <v>44707</v>
      </c>
      <c r="T13" s="4" t="s">
        <v>34</v>
      </c>
      <c r="U13" s="4">
        <v>1190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44703</v>
      </c>
      <c r="G14" s="6">
        <v>44704</v>
      </c>
      <c r="H14" s="4">
        <v>1</v>
      </c>
      <c r="I14" s="4">
        <v>1</v>
      </c>
      <c r="J14" s="4">
        <v>1</v>
      </c>
      <c r="K14" s="4" t="s">
        <v>30</v>
      </c>
      <c r="L14" s="4">
        <v>463</v>
      </c>
      <c r="M14" s="4">
        <v>463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44703</v>
      </c>
      <c r="S14" s="6">
        <v>44707</v>
      </c>
      <c r="T14" s="4" t="s">
        <v>34</v>
      </c>
      <c r="U14" s="4">
        <v>463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44703</v>
      </c>
      <c r="G15" s="6">
        <v>44704</v>
      </c>
      <c r="H15" s="4">
        <v>1</v>
      </c>
      <c r="I15" s="4">
        <v>1</v>
      </c>
      <c r="J15" s="4">
        <v>1</v>
      </c>
      <c r="K15" s="4" t="s">
        <v>30</v>
      </c>
      <c r="L15" s="4">
        <v>764</v>
      </c>
      <c r="M15" s="4">
        <v>764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44703</v>
      </c>
      <c r="S15" s="6">
        <v>44707</v>
      </c>
      <c r="T15" s="4" t="s">
        <v>34</v>
      </c>
      <c r="U15" s="4">
        <v>764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5">
        <v>17446306974</v>
      </c>
      <c r="B2" s="6">
        <v>44701</v>
      </c>
      <c r="C2" s="6">
        <v>44704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17707347361</v>
      </c>
      <c r="B3" s="6">
        <v>44703</v>
      </c>
      <c r="C3" s="6">
        <v>44704</v>
      </c>
      <c r="D3" s="4">
        <v>2029</v>
      </c>
      <c r="E3" s="4" t="str">
        <f>VLOOKUP(A3,HOP!A:L,12,0)</f>
        <v>2029.00</v>
      </c>
      <c r="F3" s="4" t="str">
        <f>VLOOKUP(A3,HOP!A:C,3,0)</f>
        <v>2480734</v>
      </c>
      <c r="G3" s="4">
        <f t="shared" ref="G3:G14" si="0">D3-E3</f>
        <v>0</v>
      </c>
      <c r="H3" s="4" t="str">
        <f t="shared" ref="H3:H14" si="1">$H$1&amp;F3</f>
        <v>，2480734</v>
      </c>
      <c r="I3" s="4" t="str">
        <f>VLOOKUP(A3,HOP!A:U,21,0)</f>
        <v>直连</v>
      </c>
    </row>
    <row r="4" s="4" customFormat="1" spans="1:9">
      <c r="A4" s="5">
        <v>17851833431</v>
      </c>
      <c r="B4" s="6">
        <v>44701</v>
      </c>
      <c r="C4" s="6">
        <v>44704</v>
      </c>
      <c r="D4" s="4">
        <v>4118</v>
      </c>
      <c r="E4" s="4" t="str">
        <f>VLOOKUP(A4,HOP!A:L,12,0)</f>
        <v>4118.00</v>
      </c>
      <c r="F4" s="4" t="str">
        <f>VLOOKUP(A4,HOP!A:C,3,0)</f>
        <v>2526326</v>
      </c>
      <c r="G4" s="4">
        <f t="shared" si="0"/>
        <v>0</v>
      </c>
      <c r="H4" s="4" t="str">
        <f t="shared" si="1"/>
        <v>，2526326</v>
      </c>
      <c r="I4" s="4" t="str">
        <f>VLOOKUP(A4,HOP!A:U,21,0)</f>
        <v>直连</v>
      </c>
    </row>
    <row r="5" s="4" customFormat="1" spans="1:9">
      <c r="A5" s="5">
        <v>17878472723</v>
      </c>
      <c r="B5" s="6">
        <v>44703</v>
      </c>
      <c r="C5" s="6">
        <v>44704</v>
      </c>
      <c r="D5" s="4">
        <v>491</v>
      </c>
      <c r="E5" s="4" t="str">
        <f>VLOOKUP(A5,HOP!A:L,12,0)</f>
        <v>491.00</v>
      </c>
      <c r="F5" s="4" t="str">
        <f>VLOOKUP(A5,HOP!A:C,3,0)</f>
        <v>2533251</v>
      </c>
      <c r="G5" s="4">
        <f t="shared" si="0"/>
        <v>0</v>
      </c>
      <c r="H5" s="4" t="str">
        <f t="shared" si="1"/>
        <v>，2533251</v>
      </c>
      <c r="I5" s="4" t="str">
        <f>VLOOKUP(A5,HOP!A:U,21,0)</f>
        <v>直连</v>
      </c>
    </row>
    <row r="6" s="4" customFormat="1" spans="1:9">
      <c r="A6" s="5">
        <v>17912925530</v>
      </c>
      <c r="B6" s="6">
        <v>44703</v>
      </c>
      <c r="C6" s="6">
        <v>44704</v>
      </c>
      <c r="D6" s="4">
        <v>925</v>
      </c>
      <c r="E6" s="4" t="str">
        <f>VLOOKUP(A6,HOP!A:L,12,0)</f>
        <v>925.00</v>
      </c>
      <c r="F6" s="4" t="str">
        <f>VLOOKUP(A6,HOP!A:C,3,0)</f>
        <v>2544624</v>
      </c>
      <c r="G6" s="4">
        <f t="shared" si="0"/>
        <v>0</v>
      </c>
      <c r="H6" s="4" t="str">
        <f t="shared" si="1"/>
        <v>，2544624</v>
      </c>
      <c r="I6" s="4" t="str">
        <f>VLOOKUP(A6,HOP!A:U,21,0)</f>
        <v>直连</v>
      </c>
    </row>
    <row r="7" s="4" customFormat="1" spans="1:9">
      <c r="A7" s="5">
        <v>17921156029</v>
      </c>
      <c r="B7" s="6">
        <v>44703</v>
      </c>
      <c r="C7" s="6">
        <v>44704</v>
      </c>
      <c r="D7" s="4">
        <v>558</v>
      </c>
      <c r="E7" s="4" t="str">
        <f>VLOOKUP(A7,HOP!A:L,12,0)</f>
        <v>558.00</v>
      </c>
      <c r="F7" s="4" t="str">
        <f>VLOOKUP(A7,HOP!A:C,3,0)</f>
        <v>2547479</v>
      </c>
      <c r="G7" s="4">
        <f t="shared" si="0"/>
        <v>0</v>
      </c>
      <c r="H7" s="4" t="str">
        <f t="shared" si="1"/>
        <v>，2547479</v>
      </c>
      <c r="I7" s="4" t="str">
        <f>VLOOKUP(A7,HOP!A:U,21,0)</f>
        <v>直连</v>
      </c>
    </row>
    <row r="8" s="4" customFormat="1" spans="1:9">
      <c r="A8" s="5">
        <v>17926150690</v>
      </c>
      <c r="B8" s="6">
        <v>44703</v>
      </c>
      <c r="C8" s="6">
        <v>44704</v>
      </c>
      <c r="D8" s="4">
        <v>321</v>
      </c>
      <c r="E8" s="4" t="str">
        <f>VLOOKUP(A8,HOP!A:L,12,0)</f>
        <v>321.00</v>
      </c>
      <c r="F8" s="4" t="str">
        <f>VLOOKUP(A8,HOP!A:C,3,0)</f>
        <v>2548508</v>
      </c>
      <c r="G8" s="4">
        <f t="shared" si="0"/>
        <v>0</v>
      </c>
      <c r="H8" s="4" t="str">
        <f t="shared" si="1"/>
        <v>，2548508</v>
      </c>
      <c r="I8" s="4" t="str">
        <f>VLOOKUP(A8,HOP!A:U,21,0)</f>
        <v>直连</v>
      </c>
    </row>
    <row r="9" s="4" customFormat="1" spans="1:9">
      <c r="A9" s="5">
        <v>17956346862</v>
      </c>
      <c r="B9" s="6">
        <v>44702</v>
      </c>
      <c r="C9" s="6">
        <v>44704</v>
      </c>
      <c r="D9" s="4">
        <v>914</v>
      </c>
      <c r="E9" s="4" t="str">
        <f>VLOOKUP(A9,HOP!A:L,12,0)</f>
        <v>914.00</v>
      </c>
      <c r="F9" s="4" t="str">
        <f>VLOOKUP(A9,HOP!A:C,3,0)</f>
        <v>2556126</v>
      </c>
      <c r="G9" s="4">
        <f t="shared" si="0"/>
        <v>0</v>
      </c>
      <c r="H9" s="4" t="str">
        <f t="shared" si="1"/>
        <v>，2556126</v>
      </c>
      <c r="I9" s="4" t="str">
        <f>VLOOKUP(A9,HOP!A:U,21,0)</f>
        <v>直连</v>
      </c>
    </row>
    <row r="10" s="4" customFormat="1" spans="1:9">
      <c r="A10" s="5">
        <v>17957418008</v>
      </c>
      <c r="B10" s="6">
        <v>44703</v>
      </c>
      <c r="C10" s="6">
        <v>44704</v>
      </c>
      <c r="D10" s="4">
        <v>119</v>
      </c>
      <c r="E10" s="4" t="str">
        <f>VLOOKUP(A10,HOP!A:L,12,0)</f>
        <v>119.00</v>
      </c>
      <c r="F10" s="4" t="str">
        <f>VLOOKUP(A10,HOP!A:C,3,0)</f>
        <v>2556480</v>
      </c>
      <c r="G10" s="4">
        <f t="shared" si="0"/>
        <v>0</v>
      </c>
      <c r="H10" s="4" t="str">
        <f t="shared" si="1"/>
        <v>，2556480</v>
      </c>
      <c r="I10" s="4" t="str">
        <f>VLOOKUP(A10,HOP!A:U,21,0)</f>
        <v>直连</v>
      </c>
    </row>
    <row r="11" s="4" customFormat="1" spans="1:9">
      <c r="A11" s="5">
        <v>17968123855</v>
      </c>
      <c r="B11" s="6">
        <v>44703</v>
      </c>
      <c r="C11" s="6">
        <v>44704</v>
      </c>
      <c r="D11" s="4">
        <v>503</v>
      </c>
      <c r="E11" s="4" t="str">
        <f>VLOOKUP(A11,HOP!A:L,12,0)</f>
        <v>503.00</v>
      </c>
      <c r="F11" s="4" t="str">
        <f>VLOOKUP(A11,HOP!A:C,3,0)</f>
        <v>2558304</v>
      </c>
      <c r="G11" s="4">
        <f t="shared" si="0"/>
        <v>0</v>
      </c>
      <c r="H11" s="4" t="str">
        <f t="shared" si="1"/>
        <v>，2558304</v>
      </c>
      <c r="I11" s="4" t="str">
        <f>VLOOKUP(A11,HOP!A:U,21,0)</f>
        <v>直连</v>
      </c>
    </row>
    <row r="12" s="4" customFormat="1" spans="1:9">
      <c r="A12" s="5">
        <v>17971636472</v>
      </c>
      <c r="B12" s="6">
        <v>44702</v>
      </c>
      <c r="C12" s="6">
        <v>44704</v>
      </c>
      <c r="D12" s="4">
        <v>1190</v>
      </c>
      <c r="E12" s="4" t="str">
        <f>VLOOKUP(A12,HOP!A:L,12,0)</f>
        <v>1190.00</v>
      </c>
      <c r="F12" s="4" t="str">
        <f>VLOOKUP(A12,HOP!A:C,3,0)</f>
        <v>2559010</v>
      </c>
      <c r="G12" s="4">
        <f t="shared" si="0"/>
        <v>0</v>
      </c>
      <c r="H12" s="4" t="str">
        <f t="shared" si="1"/>
        <v>，2559010</v>
      </c>
      <c r="I12" s="4" t="str">
        <f>VLOOKUP(A12,HOP!A:U,21,0)</f>
        <v>直连</v>
      </c>
    </row>
    <row r="13" s="4" customFormat="1" spans="1:9">
      <c r="A13" s="5">
        <v>17976448639</v>
      </c>
      <c r="B13" s="6">
        <v>44703</v>
      </c>
      <c r="C13" s="6">
        <v>44704</v>
      </c>
      <c r="D13" s="4">
        <v>463</v>
      </c>
      <c r="E13" s="4" t="str">
        <f>VLOOKUP(A13,HOP!A:L,12,0)</f>
        <v>463.00</v>
      </c>
      <c r="F13" s="4" t="str">
        <f>VLOOKUP(A13,HOP!A:C,3,0)</f>
        <v>2560261</v>
      </c>
      <c r="G13" s="4">
        <f t="shared" si="0"/>
        <v>0</v>
      </c>
      <c r="H13" s="4" t="str">
        <f t="shared" si="1"/>
        <v>，2560261</v>
      </c>
      <c r="I13" s="4" t="str">
        <f>VLOOKUP(A13,HOP!A:U,21,0)</f>
        <v>直连</v>
      </c>
    </row>
    <row r="14" s="4" customFormat="1" spans="1:9">
      <c r="A14" s="5">
        <v>17976709207</v>
      </c>
      <c r="B14" s="6">
        <v>44703</v>
      </c>
      <c r="C14" s="6">
        <v>44704</v>
      </c>
      <c r="D14" s="4">
        <v>764</v>
      </c>
      <c r="E14" s="4" t="str">
        <f>VLOOKUP(A14,HOP!A:L,12,0)</f>
        <v>764.00</v>
      </c>
      <c r="F14" s="4" t="str">
        <f>VLOOKUP(A14,HOP!A:C,3,0)</f>
        <v>2560381</v>
      </c>
      <c r="G14" s="4">
        <f t="shared" si="0"/>
        <v>0</v>
      </c>
      <c r="H14" s="4" t="str">
        <f t="shared" si="1"/>
        <v>，2560381</v>
      </c>
      <c r="I14" s="4" t="str">
        <f>VLOOKUP(A14,HOP!A:U,21,0)</f>
        <v>直连</v>
      </c>
    </row>
    <row r="16" spans="4:4">
      <c r="D16" s="4">
        <f>SUM(D2:D15)</f>
        <v>12395</v>
      </c>
    </row>
    <row r="17" spans="4:4">
      <c r="D17" s="4" t="s">
        <v>92</v>
      </c>
    </row>
    <row r="21" spans="1:1">
      <c r="A21" s="4" t="s">
        <v>93</v>
      </c>
    </row>
    <row r="22" spans="1:1">
      <c r="A22" s="4" t="s">
        <v>94</v>
      </c>
    </row>
  </sheetData>
  <autoFilter ref="A1:XFD17">
    <filterColumn colId="3">
      <filters blank="1">
        <filter val="1190"/>
        <filter val="321"/>
        <filter val="491"/>
        <filter val="463"/>
        <filter val="503"/>
        <filter val="764"/>
        <filter val="914"/>
        <filter val="12395 HKD"/>
        <filter val="925"/>
        <filter val="12395"/>
        <filter val="558"/>
        <filter val="4118"/>
        <filter val="119"/>
        <filter val="20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3">
        <v>17968123855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</row>
    <row r="3" s="1" customFormat="1" spans="1:21">
      <c r="A3" s="3">
        <v>17971636472</v>
      </c>
      <c r="B3" s="1" t="s">
        <v>113</v>
      </c>
      <c r="C3" s="1" t="s">
        <v>130</v>
      </c>
      <c r="D3" s="1" t="s">
        <v>131</v>
      </c>
      <c r="E3" s="1" t="s">
        <v>132</v>
      </c>
      <c r="F3" s="1" t="s">
        <v>113</v>
      </c>
      <c r="G3" s="1" t="s">
        <v>118</v>
      </c>
      <c r="H3" s="1" t="s">
        <v>119</v>
      </c>
      <c r="I3" s="1" t="s">
        <v>133</v>
      </c>
      <c r="J3" s="1" t="s">
        <v>30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127</v>
      </c>
      <c r="T3" s="1" t="s">
        <v>128</v>
      </c>
      <c r="U3" s="1" t="s">
        <v>129</v>
      </c>
    </row>
    <row r="4" s="1" customFormat="1" spans="1:21">
      <c r="A4" s="3">
        <v>17976448639</v>
      </c>
      <c r="B4" s="1" t="s">
        <v>117</v>
      </c>
      <c r="C4" s="1" t="s">
        <v>136</v>
      </c>
      <c r="D4" s="1" t="s">
        <v>137</v>
      </c>
      <c r="E4" s="1" t="s">
        <v>138</v>
      </c>
      <c r="F4" s="1" t="s">
        <v>117</v>
      </c>
      <c r="G4" s="1" t="s">
        <v>118</v>
      </c>
      <c r="H4" s="1" t="s">
        <v>119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127</v>
      </c>
      <c r="T4" s="1" t="s">
        <v>128</v>
      </c>
      <c r="U4" s="1" t="s">
        <v>129</v>
      </c>
    </row>
    <row r="5" s="1" customFormat="1" spans="1:21">
      <c r="A5" s="3">
        <v>17976709207</v>
      </c>
      <c r="B5" s="1" t="s">
        <v>117</v>
      </c>
      <c r="C5" s="1" t="s">
        <v>142</v>
      </c>
      <c r="D5" s="1" t="s">
        <v>143</v>
      </c>
      <c r="E5" s="1" t="s">
        <v>144</v>
      </c>
      <c r="F5" s="1" t="s">
        <v>117</v>
      </c>
      <c r="G5" s="1" t="s">
        <v>118</v>
      </c>
      <c r="H5" s="1" t="s">
        <v>119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147</v>
      </c>
      <c r="S5" s="1" t="s">
        <v>127</v>
      </c>
      <c r="T5" s="1" t="s">
        <v>128</v>
      </c>
      <c r="U5" s="1" t="s">
        <v>129</v>
      </c>
    </row>
    <row r="6" s="1" customFormat="1" spans="1:21">
      <c r="A6" s="3">
        <v>17957418008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117</v>
      </c>
      <c r="G6" s="1" t="s">
        <v>118</v>
      </c>
      <c r="H6" s="1" t="s">
        <v>119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154</v>
      </c>
      <c r="S6" s="1" t="s">
        <v>127</v>
      </c>
      <c r="T6" s="1" t="s">
        <v>128</v>
      </c>
      <c r="U6" s="1" t="s">
        <v>129</v>
      </c>
    </row>
    <row r="7" s="1" customFormat="1" spans="1:21">
      <c r="A7" s="3">
        <v>17956346862</v>
      </c>
      <c r="B7" s="1" t="s">
        <v>148</v>
      </c>
      <c r="C7" s="1" t="s">
        <v>155</v>
      </c>
      <c r="D7" s="1" t="s">
        <v>156</v>
      </c>
      <c r="E7" s="1" t="s">
        <v>157</v>
      </c>
      <c r="F7" s="1" t="s">
        <v>113</v>
      </c>
      <c r="G7" s="1" t="s">
        <v>118</v>
      </c>
      <c r="H7" s="1" t="s">
        <v>119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160</v>
      </c>
      <c r="S7" s="1" t="s">
        <v>127</v>
      </c>
      <c r="T7" s="1" t="s">
        <v>128</v>
      </c>
      <c r="U7" s="1" t="s">
        <v>129</v>
      </c>
    </row>
    <row r="8" s="1" customFormat="1" spans="1:21">
      <c r="A8" s="3">
        <v>17878472723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117</v>
      </c>
      <c r="G8" s="1" t="s">
        <v>118</v>
      </c>
      <c r="H8" s="1" t="s">
        <v>119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167</v>
      </c>
      <c r="S8" s="1" t="s">
        <v>127</v>
      </c>
      <c r="T8" s="1" t="s">
        <v>128</v>
      </c>
      <c r="U8" s="1" t="s">
        <v>129</v>
      </c>
    </row>
    <row r="9" s="1" customFormat="1" spans="1:21">
      <c r="A9" s="3">
        <v>17926150690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117</v>
      </c>
      <c r="G9" s="1" t="s">
        <v>118</v>
      </c>
      <c r="H9" s="1" t="s">
        <v>119</v>
      </c>
      <c r="I9" s="1" t="s">
        <v>172</v>
      </c>
      <c r="J9" s="1" t="s">
        <v>30</v>
      </c>
      <c r="K9" s="1" t="s">
        <v>173</v>
      </c>
      <c r="L9" s="1" t="s">
        <v>173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174</v>
      </c>
      <c r="S9" s="1" t="s">
        <v>127</v>
      </c>
      <c r="T9" s="1" t="s">
        <v>128</v>
      </c>
      <c r="U9" s="1" t="s">
        <v>129</v>
      </c>
    </row>
    <row r="10" s="1" customFormat="1" spans="1:21">
      <c r="A10" s="3">
        <v>17707347361</v>
      </c>
      <c r="B10" s="1" t="s">
        <v>175</v>
      </c>
      <c r="C10" s="1" t="s">
        <v>176</v>
      </c>
      <c r="D10" s="1" t="s">
        <v>177</v>
      </c>
      <c r="E10" s="1" t="s">
        <v>178</v>
      </c>
      <c r="F10" s="1" t="s">
        <v>117</v>
      </c>
      <c r="G10" s="1" t="s">
        <v>118</v>
      </c>
      <c r="H10" s="1" t="s">
        <v>119</v>
      </c>
      <c r="I10" s="1" t="s">
        <v>179</v>
      </c>
      <c r="J10" s="1" t="s">
        <v>30</v>
      </c>
      <c r="K10" s="1" t="s">
        <v>180</v>
      </c>
      <c r="L10" s="1" t="s">
        <v>180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181</v>
      </c>
      <c r="S10" s="1" t="s">
        <v>127</v>
      </c>
      <c r="T10" s="1" t="s">
        <v>128</v>
      </c>
      <c r="U10" s="1" t="s">
        <v>129</v>
      </c>
    </row>
    <row r="11" s="1" customFormat="1" spans="1:21">
      <c r="A11" s="3">
        <v>17912925530</v>
      </c>
      <c r="B11" s="1" t="s">
        <v>182</v>
      </c>
      <c r="C11" s="1" t="s">
        <v>183</v>
      </c>
      <c r="D11" s="1" t="s">
        <v>184</v>
      </c>
      <c r="E11" s="1" t="s">
        <v>185</v>
      </c>
      <c r="F11" s="1" t="s">
        <v>117</v>
      </c>
      <c r="G11" s="1" t="s">
        <v>118</v>
      </c>
      <c r="H11" s="1" t="s">
        <v>119</v>
      </c>
      <c r="I11" s="1" t="s">
        <v>186</v>
      </c>
      <c r="J11" s="1" t="s">
        <v>30</v>
      </c>
      <c r="K11" s="1" t="s">
        <v>187</v>
      </c>
      <c r="L11" s="1" t="s">
        <v>187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188</v>
      </c>
      <c r="S11" s="1" t="s">
        <v>127</v>
      </c>
      <c r="T11" s="1" t="s">
        <v>128</v>
      </c>
      <c r="U11" s="1" t="s">
        <v>129</v>
      </c>
    </row>
    <row r="12" s="1" customFormat="1" spans="1:21">
      <c r="A12" s="3">
        <v>17851833431</v>
      </c>
      <c r="B12" s="1" t="s">
        <v>189</v>
      </c>
      <c r="C12" s="1" t="s">
        <v>190</v>
      </c>
      <c r="D12" s="1" t="s">
        <v>191</v>
      </c>
      <c r="E12" s="1" t="s">
        <v>192</v>
      </c>
      <c r="F12" s="1" t="s">
        <v>193</v>
      </c>
      <c r="G12" s="1" t="s">
        <v>118</v>
      </c>
      <c r="H12" s="1" t="s">
        <v>119</v>
      </c>
      <c r="I12" s="1" t="s">
        <v>194</v>
      </c>
      <c r="J12" s="1" t="s">
        <v>30</v>
      </c>
      <c r="K12" s="1" t="s">
        <v>195</v>
      </c>
      <c r="L12" s="1" t="s">
        <v>195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196</v>
      </c>
      <c r="S12" s="1" t="s">
        <v>127</v>
      </c>
      <c r="T12" s="1" t="s">
        <v>128</v>
      </c>
      <c r="U12" s="1" t="s">
        <v>129</v>
      </c>
    </row>
    <row r="13" s="1" customFormat="1" spans="1:21">
      <c r="A13" s="3">
        <v>17921156029</v>
      </c>
      <c r="B13" s="1" t="s">
        <v>168</v>
      </c>
      <c r="C13" s="1" t="s">
        <v>197</v>
      </c>
      <c r="D13" s="1" t="s">
        <v>198</v>
      </c>
      <c r="E13" s="1" t="s">
        <v>199</v>
      </c>
      <c r="F13" s="1" t="s">
        <v>117</v>
      </c>
      <c r="G13" s="1" t="s">
        <v>118</v>
      </c>
      <c r="H13" s="1" t="s">
        <v>119</v>
      </c>
      <c r="I13" s="1" t="s">
        <v>200</v>
      </c>
      <c r="J13" s="1" t="s">
        <v>30</v>
      </c>
      <c r="K13" s="1" t="s">
        <v>201</v>
      </c>
      <c r="L13" s="1" t="s">
        <v>201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202</v>
      </c>
      <c r="S13" s="1" t="s">
        <v>127</v>
      </c>
      <c r="T13" s="1" t="s">
        <v>128</v>
      </c>
      <c r="U13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2022-05-26T01:59:47Z</dcterms:created>
  <dcterms:modified xsi:type="dcterms:W3CDTF">2022-05-26T02:04:02Z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3645FEF77F314D8DA9840E6BE4325E56</vt:lpwstr>
  </property>
  <property fmtid="{D5CDD505-2E9C-101B-9397-08002B2CF9AE}" pid="3" name="KSOProductBuildVer">
    <vt:lpwstr>2052-11.1.0.11744</vt:lpwstr>
  </property>
</Properties>
</file>