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<sst xmlns="http://schemas.openxmlformats.org/spreadsheetml/2006/main" count="342" uniqueCount="150">
  <si>
    <t>去哪儿网酒店预付对账单</t>
  </si>
  <si>
    <t>供应商名称：</t>
  </si>
  <si>
    <t>汇趣住</t>
  </si>
  <si>
    <t>结算周期：</t>
  </si>
  <si>
    <t>2022-05-25至2022-05-26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</si>
  <si>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</si>
  <si>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</si>
  <si>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</si>
  <si>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</si>
  <si>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</si>
  <si>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</si>
  <si>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</si>
  <si>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</si>
  <si>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</si>
  <si>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</si>
  <si>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</si>
  <si>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</si>
  <si>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</si>
  <si>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</si>
  <si>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</si>
  <si>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¥1,035.00</t>
  </si>
  <si>
    <t>¥140.00</t>
  </si>
  <si>
    <t>¥895.00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</si>
  <si>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</si>
  <si>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</si>
  <si>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</si>
  <si>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</si>
  <si>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</si>
  <si>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</si>
  <si>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</si>
  <si>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</si>
  <si>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</si>
  <si>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</si>
  <si>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</si>
  <si>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</si>
  <si>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</si>
  <si>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</si>
  <si>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</si>
  <si>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</si>
  <si>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</si>
  <si>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</si>
  <si>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</si>
  <si>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</si>
  <si>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</si>
  <si>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</si>
  <si>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</si>
  <si>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</si>
  <si>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</si>
  <si>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</si>
  <si>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</si>
  <si>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</si>
  <si>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</si>
  <si>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</si>
  <si>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</si>
  <si>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</si>
  <si>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</si>
  <si>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</si>
  <si>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</si>
  <si>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</si>
  <si>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</si>
  <si>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</si>
  <si>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</si>
  <si>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</si>
  <si>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</si>
  <si>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</si>
  <si>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</si>
  <si>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</si>
  <si>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</si>
  <si>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</si>
  <si>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</si>
  <si>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103006008630</t>
  </si>
  <si>
    <t>酒店预付</t>
  </si>
  <si>
    <t>否</t>
  </si>
  <si>
    <t>普通</t>
  </si>
  <si>
    <t>381717624</t>
  </si>
  <si>
    <t>格林豪泰(溧阳台港西路店)</t>
  </si>
  <si>
    <t>1639468</t>
  </si>
  <si>
    <t>吴惠贤</t>
  </si>
  <si>
    <t>2022-05-23</t>
  </si>
  <si>
    <t>2022-05-26</t>
  </si>
  <si>
    <t>¥420.00</t>
  </si>
  <si>
    <t>¥57.00</t>
  </si>
  <si>
    <t>¥363.00</t>
  </si>
  <si>
    <t>双床房</t>
  </si>
  <si>
    <t>WEBSITE</t>
  </si>
  <si>
    <t>103006063429</t>
  </si>
  <si>
    <t>381792585</t>
  </si>
  <si>
    <t>柳州三只猫民宿(地王公馆步步高店)</t>
  </si>
  <si>
    <t>高文</t>
  </si>
  <si>
    <t>¥379.00</t>
  </si>
  <si>
    <t>¥51.00</t>
  </si>
  <si>
    <t>¥328.00</t>
  </si>
  <si>
    <t>地王公馆北欧风格空中花园大床房</t>
  </si>
  <si>
    <t>103007804260</t>
  </si>
  <si>
    <t>386283738</t>
  </si>
  <si>
    <t>南宁双龙商务宾馆</t>
  </si>
  <si>
    <t>黄英豪</t>
  </si>
  <si>
    <t>2022-05-24</t>
  </si>
  <si>
    <t>¥236.00</t>
  </si>
  <si>
    <t>¥32.00</t>
  </si>
  <si>
    <t>¥204.00</t>
  </si>
  <si>
    <t>标准大床房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</si>
  <si>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</si>
  <si>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</si>
  <si>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</si>
  <si>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</si>
  <si>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</si>
  <si>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</si>
  <si>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</si>
  <si>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</si>
  <si>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</si>
  <si>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</si>
  <si>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</si>
  <si>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A220527101235481</t>
  </si>
  <si>
    <r>
      <t>总计：</t>
    </r>
    <r>
      <rPr>
        <sz val="10"/>
        <rFont val="Arial"/>
        <charset val="134"/>
      </rPr>
      <t>895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</si>
  <si>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</si>
  <si>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</si>
  <si>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</si>
  <si>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</si>
  <si>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</si>
  <si>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</si>
  <si>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</si>
  <si>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</si>
  <si>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</si>
  <si>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</si>
  <si>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</si>
  <si>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</si>
  <si>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</si>
  <si>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</si>
  <si>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</si>
  <si>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</si>
  <si>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</si>
  <si>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2562467</t>
  </si>
  <si>
    <t>--</t>
  </si>
  <si>
    <t>204.00</t>
  </si>
  <si>
    <t>RMB</t>
  </si>
  <si>
    <t>0</t>
  </si>
  <si>
    <t>0.00</t>
  </si>
  <si>
    <t>汇趣住国内直连</t>
  </si>
  <si>
    <t>01.011247</t>
  </si>
  <si>
    <t>2022-05-24 11:39:28</t>
  </si>
  <si>
    <t>直连</t>
  </si>
  <si>
    <t>2561636</t>
  </si>
  <si>
    <t>柳州三只猫民宿</t>
  </si>
  <si>
    <t>328.00</t>
  </si>
  <si>
    <t>2022-05-23 17:46:51</t>
  </si>
  <si>
    <t>2561077</t>
  </si>
  <si>
    <t>格林豪泰商务酒店（溧阳天目湖大道台港西路店）</t>
  </si>
  <si>
    <t>363.00</t>
  </si>
  <si>
    <t>2022-05-23 10:02:53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</si>
</sst>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&quot;￥&quot;#,##0.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8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5" borderId="13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2" fillId="27" borderId="16" applyNumberFormat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3" fillId="27" borderId="11" applyNumberFormat="0" applyAlignment="0" applyProtection="0">
      <alignment vertical="center"/>
    </xf>
    <xf numFmtId="0" fontId="31" fillId="26" borderId="15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3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3</v>
      </c>
      <c r="N3" s="7" t="s">
        <v>78</v>
      </c>
      <c r="O3" s="7" t="s">
        <v>78</v>
      </c>
      <c r="P3" s="7" t="s">
        <v>79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2</v>
      </c>
      <c r="N4" s="7" t="s">
        <v>97</v>
      </c>
      <c r="O4" s="7" t="s">
        <v>97</v>
      </c>
      <c r="P4" s="7" t="s">
        <v>79</v>
      </c>
      <c r="Q4" s="7"/>
      <c r="R4" s="11" t="s">
        <v>98</v>
      </c>
      <c r="S4" s="12" t="s">
        <v>19</v>
      </c>
      <c r="T4" s="7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72</v>
      </c>
      <c r="AH4" t="s">
        <v>19</v>
      </c>
    </row>
    <row r="5" customHeight="1" spans="1:32">
      <c r="A5" s="10" t="s">
        <v>102</v>
      </c>
      <c r="B5" s="10"/>
      <c r="C5" s="10" t="s">
        <v>103</v>
      </c>
      <c r="D5" s="10"/>
      <c r="E5" s="10"/>
      <c r="F5" s="10"/>
      <c r="G5" s="10" t="s">
        <v>103</v>
      </c>
      <c r="H5" s="10" t="s">
        <v>103</v>
      </c>
      <c r="I5" s="10" t="s">
        <v>103</v>
      </c>
      <c r="J5" s="10" t="s">
        <v>103</v>
      </c>
      <c r="K5" s="10" t="s">
        <v>103</v>
      </c>
      <c r="L5" s="10" t="s">
        <v>103</v>
      </c>
      <c r="M5" s="10" t="s">
        <v>103</v>
      </c>
      <c r="N5" s="10" t="s">
        <v>103</v>
      </c>
      <c r="O5" s="10" t="s">
        <v>103</v>
      </c>
      <c r="P5" s="10" t="s">
        <v>103</v>
      </c>
      <c r="Q5" s="10"/>
      <c r="R5" s="13" t="s">
        <v>20</v>
      </c>
      <c r="S5" s="13" t="s">
        <v>19</v>
      </c>
      <c r="T5" s="10" t="s">
        <v>103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103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104</v>
      </c>
      <c r="B1" s="4" t="s">
        <v>105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106</v>
      </c>
      <c r="H1" s="4" t="s">
        <v>107</v>
      </c>
      <c r="I1" s="4" t="s">
        <v>13</v>
      </c>
      <c r="J1" s="4" t="s">
        <v>17</v>
      </c>
      <c r="K1" s="4" t="s">
        <v>18</v>
      </c>
      <c r="L1" s="9" t="s">
        <v>108</v>
      </c>
      <c r="M1" s="4" t="s">
        <v>109</v>
      </c>
      <c r="N1" s="4" t="s">
        <v>110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A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112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363</v>
      </c>
      <c r="E2" t="str">
        <f>VLOOKUP(A2,HOP!A:L,12,0)</f>
        <v>363.00</v>
      </c>
      <c r="F2" t="str">
        <f>VLOOKUP(A2,HOP!A:C,3,0)</f>
        <v>2561077</v>
      </c>
      <c r="G2">
        <f>D2-E2</f>
        <v>0</v>
      </c>
      <c r="H2" t="str">
        <f>$H$1&amp;F2</f>
        <v>，2561077</v>
      </c>
      <c r="I2" t="str">
        <f>VLOOKUP(A2,HOP!A:U,21,0)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328</v>
      </c>
      <c r="E3" t="str">
        <f>VLOOKUP(A3,HOP!A:L,12,0)</f>
        <v>328.00</v>
      </c>
      <c r="F3" t="str">
        <f>VLOOKUP(A3,HOP!A:C,3,0)</f>
        <v>2561636</v>
      </c>
      <c r="G3">
        <f>D3-E3</f>
        <v>0</v>
      </c>
      <c r="H3" t="str">
        <f>$H$1&amp;F3</f>
        <v>，2561636</v>
      </c>
      <c r="I3" t="str">
        <f>VLOOKUP(A3,HOP!A:U,21,0)</f>
        <v>直连</v>
      </c>
    </row>
    <row r="4" ht="14.25" customHeight="1" spans="1:9">
      <c r="A4" s="6" t="s">
        <v>93</v>
      </c>
      <c r="B4" s="7" t="s">
        <v>97</v>
      </c>
      <c r="C4" s="7" t="s">
        <v>79</v>
      </c>
      <c r="D4" s="3">
        <v>204</v>
      </c>
      <c r="E4" t="str">
        <f>VLOOKUP(A4,HOP!A:L,12,0)</f>
        <v>204.00</v>
      </c>
      <c r="F4" t="str">
        <f>VLOOKUP(A4,HOP!A:C,3,0)</f>
        <v>2562467</v>
      </c>
      <c r="G4">
        <f>D4-E4</f>
        <v>0</v>
      </c>
      <c r="H4" t="str">
        <f>$H$1&amp;F4</f>
        <v>，2562467</v>
      </c>
      <c r="I4" t="str">
        <f>VLOOKUP(A4,HOP!A:U,21,0)</f>
        <v>直连</v>
      </c>
    </row>
    <row r="6" spans="4:4">
      <c r="D6" s="3">
        <f>SUM(D2:D5)</f>
        <v>895</v>
      </c>
    </row>
    <row r="7" ht="14.25" spans="4:4">
      <c r="D7" s="8" t="s">
        <v>22</v>
      </c>
    </row>
    <row r="11" spans="1:1">
      <c r="A11" t="s">
        <v>113</v>
      </c>
    </row>
    <row r="12" spans="1:1">
      <c r="A12" s="5" t="s">
        <v>114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workbookViewId="0">
      <selection activeCell="D12" sqref="D12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1">
      <c r="A1" s="2" t="s">
        <v>115</v>
      </c>
      <c r="B1" s="2" t="s">
        <v>116</v>
      </c>
      <c r="C1" s="2" t="s">
        <v>117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118</v>
      </c>
      <c r="I1" s="2" t="s">
        <v>119</v>
      </c>
      <c r="J1" s="2" t="s">
        <v>120</v>
      </c>
      <c r="K1" s="2" t="s">
        <v>121</v>
      </c>
      <c r="L1" s="2" t="s">
        <v>122</v>
      </c>
      <c r="M1" s="2" t="s">
        <v>123</v>
      </c>
      <c r="N1" s="2" t="s">
        <v>124</v>
      </c>
      <c r="O1" s="2" t="s">
        <v>125</v>
      </c>
      <c r="P1" s="2" t="s">
        <v>126</v>
      </c>
      <c r="Q1" s="2" t="s">
        <v>127</v>
      </c>
      <c r="R1" s="2" t="s">
        <v>128</v>
      </c>
      <c r="S1" s="2" t="s">
        <v>129</v>
      </c>
      <c r="T1" s="2" t="s">
        <v>130</v>
      </c>
      <c r="U1" s="2" t="s">
        <v>131</v>
      </c>
    </row>
    <row r="2" s="1" customFormat="1" spans="1:21">
      <c r="A2" s="1" t="s">
        <v>93</v>
      </c>
      <c r="B2" s="1" t="s">
        <v>97</v>
      </c>
      <c r="C2" s="1" t="s">
        <v>132</v>
      </c>
      <c r="D2" s="1" t="s">
        <v>95</v>
      </c>
      <c r="E2" s="1" t="s">
        <v>96</v>
      </c>
      <c r="F2" s="1" t="s">
        <v>97</v>
      </c>
      <c r="G2" s="1" t="s">
        <v>79</v>
      </c>
      <c r="H2" s="1" t="s">
        <v>133</v>
      </c>
      <c r="I2" s="1" t="s">
        <v>134</v>
      </c>
      <c r="J2" s="1" t="s">
        <v>135</v>
      </c>
      <c r="K2" s="1" t="s">
        <v>134</v>
      </c>
      <c r="L2" s="1" t="s">
        <v>134</v>
      </c>
      <c r="M2" s="1" t="s">
        <v>136</v>
      </c>
      <c r="N2" s="1" t="s">
        <v>136</v>
      </c>
      <c r="O2" s="1" t="s">
        <v>137</v>
      </c>
      <c r="P2" s="1" t="s">
        <v>138</v>
      </c>
      <c r="Q2" s="1" t="s">
        <v>139</v>
      </c>
      <c r="R2" s="1" t="s">
        <v>140</v>
      </c>
      <c r="S2" s="1" t="s">
        <v>72</v>
      </c>
      <c r="T2" s="1" t="s">
        <v>34</v>
      </c>
      <c r="U2" s="1" t="s">
        <v>141</v>
      </c>
    </row>
    <row r="3" s="1" customFormat="1" spans="1:21">
      <c r="A3" s="1" t="s">
        <v>85</v>
      </c>
      <c r="B3" s="1" t="s">
        <v>78</v>
      </c>
      <c r="C3" s="1" t="s">
        <v>142</v>
      </c>
      <c r="D3" s="1" t="s">
        <v>143</v>
      </c>
      <c r="E3" s="1" t="s">
        <v>88</v>
      </c>
      <c r="F3" s="1" t="s">
        <v>78</v>
      </c>
      <c r="G3" s="1" t="s">
        <v>79</v>
      </c>
      <c r="H3" s="1" t="s">
        <v>133</v>
      </c>
      <c r="I3" s="1" t="s">
        <v>144</v>
      </c>
      <c r="J3" s="1" t="s">
        <v>135</v>
      </c>
      <c r="K3" s="1" t="s">
        <v>144</v>
      </c>
      <c r="L3" s="1" t="s">
        <v>144</v>
      </c>
      <c r="M3" s="1" t="s">
        <v>136</v>
      </c>
      <c r="N3" s="1" t="s">
        <v>136</v>
      </c>
      <c r="O3" s="1" t="s">
        <v>137</v>
      </c>
      <c r="P3" s="1" t="s">
        <v>138</v>
      </c>
      <c r="Q3" s="1" t="s">
        <v>139</v>
      </c>
      <c r="R3" s="1" t="s">
        <v>145</v>
      </c>
      <c r="S3" s="1" t="s">
        <v>72</v>
      </c>
      <c r="T3" s="1" t="s">
        <v>34</v>
      </c>
      <c r="U3" s="1" t="s">
        <v>141</v>
      </c>
    </row>
    <row r="4" s="1" customFormat="1" spans="1:21">
      <c r="A4" s="1" t="s">
        <v>70</v>
      </c>
      <c r="B4" s="1" t="s">
        <v>78</v>
      </c>
      <c r="C4" s="1" t="s">
        <v>146</v>
      </c>
      <c r="D4" s="1" t="s">
        <v>147</v>
      </c>
      <c r="E4" s="1" t="s">
        <v>77</v>
      </c>
      <c r="F4" s="1" t="s">
        <v>78</v>
      </c>
      <c r="G4" s="1" t="s">
        <v>79</v>
      </c>
      <c r="H4" s="1" t="s">
        <v>133</v>
      </c>
      <c r="I4" s="1" t="s">
        <v>148</v>
      </c>
      <c r="J4" s="1" t="s">
        <v>135</v>
      </c>
      <c r="K4" s="1" t="s">
        <v>148</v>
      </c>
      <c r="L4" s="1" t="s">
        <v>148</v>
      </c>
      <c r="M4" s="1" t="s">
        <v>136</v>
      </c>
      <c r="N4" s="1" t="s">
        <v>136</v>
      </c>
      <c r="O4" s="1" t="s">
        <v>137</v>
      </c>
      <c r="P4" s="1" t="s">
        <v>138</v>
      </c>
      <c r="Q4" s="1" t="s">
        <v>139</v>
      </c>
      <c r="R4" s="1" t="s">
        <v>149</v>
      </c>
      <c r="S4" s="1" t="s">
        <v>72</v>
      </c>
      <c r="T4" s="1" t="s">
        <v>34</v>
      </c>
      <c r="U4" s="1" t="s">
        <v>141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2022-05-27T02:09:32Z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23704DC35BEF42E9BF2609B0511CB22F</vt:lpwstr>
  </property>
</Properties>
</file>