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对账!$1:$27</definedName>
  </definedNames>
  <calcPr calcId="144525"/>
</workbook>
</file>

<file path=xl/sharedStrings.xml><?xml version="1.0" encoding="utf-8"?>
<sst xmlns="http://schemas.openxmlformats.org/spreadsheetml/2006/main" count="805" uniqueCount="316">
  <si>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</si>
  <si>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</si>
  <si>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</si>
  <si>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</si>
  <si>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</si>
  <si>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</si>
  <si>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</si>
  <si>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</si>
  <si>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</si>
  <si>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</si>
  <si>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</si>
  <si>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</si>
  <si>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</si>
  <si>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</si>
  <si>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</si>
  <si>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</si>
  <si>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</si>
  <si>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</si>
  <si>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</si>
  <si>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</si>
  <si>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</si>
  <si>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</si>
  <si>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</si>
  <si>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</si>
  <si>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</si>
  <si>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17848485216	</t>
  </si>
  <si>
    <t>Ctrip</t>
  </si>
  <si>
    <t>正常</t>
  </si>
  <si>
    <t>[日内瓦]日内瓦威尔逊总统豪华精选酒店(Hotel President Wilson, A Luxury Collection Hotel, Geneva)(55329057)</t>
  </si>
  <si>
    <t>豪华客房, 1 张特大床湖景&lt;2人入住&gt;&lt;不退款&gt;&lt;早餐&gt;</t>
  </si>
  <si>
    <t>HKD</t>
  </si>
  <si>
    <t>Liu/Xiaorong,Ding/Chen,Zhang/Yuqing</t>
  </si>
  <si>
    <t>CA13030220527HKD</t>
  </si>
  <si>
    <t>未提现</t>
  </si>
  <si>
    <t>携程开票</t>
  </si>
  <si>
    <t xml:space="preserve">	</t>
  </si>
  <si>
    <t xml:space="preserve">71039353	</t>
  </si>
  <si>
    <t xml:space="preserve">17872340582	</t>
  </si>
  <si>
    <t>[拉斯维加斯]卢克索酒店(Luxor Hotel &amp; Casino)(60494169)</t>
  </si>
  <si>
    <t>金字塔特大床房&lt;2人入住&gt;&lt;不退款&gt;</t>
  </si>
  <si>
    <t>HU/YIBO,NING/YIHAN</t>
  </si>
  <si>
    <t xml:space="preserve">17884254119	</t>
  </si>
  <si>
    <t>[巴塞罗那]圣家堂旅馆(Hostemplo Sagrada Familia)(89917905)</t>
  </si>
  <si>
    <t>双人间&lt;2人入住&gt;&lt;不退款&gt;</t>
  </si>
  <si>
    <t>Rivero Blanco/Tania,Fernandez Curbelo/Luis Emilio</t>
  </si>
  <si>
    <t xml:space="preserve">2022050224412	</t>
  </si>
  <si>
    <t xml:space="preserve">17885927373	</t>
  </si>
  <si>
    <t>[慕尼黑]慕尼黑诺富特酒店(Novotel München Messe)(55354724)</t>
  </si>
  <si>
    <t>标准大号床房&lt;2人入住&gt;&lt;不退款&gt;</t>
  </si>
  <si>
    <t>Teel/Dick</t>
  </si>
  <si>
    <t xml:space="preserve">2535657	</t>
  </si>
  <si>
    <t xml:space="preserve">5563WEL508	</t>
  </si>
  <si>
    <t>退单</t>
  </si>
  <si>
    <t xml:space="preserve">17900400118	</t>
  </si>
  <si>
    <t>[卢尔德]圣艾蒂安酒店(Hôtel Saint Etienne)(91907741)</t>
  </si>
  <si>
    <t>标准房双床&lt;2人入住&gt;&lt;不退款&gt;&lt;早餐&gt;</t>
  </si>
  <si>
    <t>Maat/Helena</t>
  </si>
  <si>
    <t xml:space="preserve">37803	</t>
  </si>
  <si>
    <t xml:space="preserve">17907695498	</t>
  </si>
  <si>
    <t>[巴黎]贝尔塔酒店(Belta Hotel)(55290431)</t>
  </si>
  <si>
    <t>标准双床房&lt;2人入住&gt;&lt;不退款&gt;&lt;早餐&gt;</t>
  </si>
  <si>
    <t>Violleau/Thierry</t>
  </si>
  <si>
    <t xml:space="preserve">17908015235	</t>
  </si>
  <si>
    <t>[法兰克福]法兰克福展览中心帝国诺富姆酒店(Novum Hotel Imperial Frankfurt Messe)(55599112)</t>
  </si>
  <si>
    <t>大号床房&lt;2人入住&gt;&lt;不退款&gt;</t>
  </si>
  <si>
    <t>Lehnert/Ursula</t>
  </si>
  <si>
    <t xml:space="preserve">EXPEDIA_1938637386	</t>
  </si>
  <si>
    <t xml:space="preserve">17918827805	</t>
  </si>
  <si>
    <t>[洛杉矶]洛杉矶宫古酒店(Miyako Hotel Los Angeles)(70391875)</t>
  </si>
  <si>
    <t>标准两张双人床房&lt;2人入住&gt;&lt;不退款&gt;</t>
  </si>
  <si>
    <t>zhang/Jing</t>
  </si>
  <si>
    <t xml:space="preserve">2546582	</t>
  </si>
  <si>
    <t xml:space="preserve">Acknowledged	</t>
  </si>
  <si>
    <t xml:space="preserve">17949720327	</t>
  </si>
  <si>
    <t>[普吉岛]普吉岛椰岛村舍度假酒店(SHA Extra Plus)(The Village Coconut Island Beach Resort Phuket(SHA Extra Plus))(55822271)</t>
  </si>
  <si>
    <t>一卧室海景泳池别墅&lt;2人入住&gt;&lt;不退款&gt;</t>
  </si>
  <si>
    <t>Wong/Soon Peng,Le/Thi Cam Nguyen</t>
  </si>
  <si>
    <t xml:space="preserve">297122	</t>
  </si>
  <si>
    <t xml:space="preserve">17949778162	</t>
  </si>
  <si>
    <t>[Sipson]宜必思尚品酒店，伦敦希思罗机场(Ibis Styles London Heathrow Airport)(55402784)</t>
  </si>
  <si>
    <t>双床房(The Duet)&lt;2人入住&gt;&lt;不退款&gt;&lt;早餐&gt;</t>
  </si>
  <si>
    <t>LU/ZHIGANG,Hua/Yanli</t>
  </si>
  <si>
    <t xml:space="preserve">2554756	</t>
  </si>
  <si>
    <t xml:space="preserve">375482262	</t>
  </si>
  <si>
    <t xml:space="preserve">17961038101	</t>
  </si>
  <si>
    <t>[柏林]柏林斯比特尔马克贝斯特韦斯特酒店(Best Western Hotel am Spittelmarkt Berlin)(55280773)</t>
  </si>
  <si>
    <t>标准双床房&lt;2人入住&gt;&lt;不退款&gt;</t>
  </si>
  <si>
    <t>Plogsties/Kevin,Kreuz/Hugo</t>
  </si>
  <si>
    <t xml:space="preserve">34356359	</t>
  </si>
  <si>
    <t xml:space="preserve">17961231215	</t>
  </si>
  <si>
    <t>[伊斯坦布尔]伊斯坦布尔亚洲西瓦希尔科酒店(Cevahir Hotel Istanbul Asia)(55290297)</t>
  </si>
  <si>
    <t>部分海景高级双床房&lt;2人入住&gt;&lt;不退款&gt;</t>
  </si>
  <si>
    <t>lissovoi/vadzim</t>
  </si>
  <si>
    <t xml:space="preserve">649276936	</t>
  </si>
  <si>
    <t xml:space="preserve">17961367673	</t>
  </si>
  <si>
    <t>[贝尔维尤]华盛顿州西雅图-贝尔维尤市中心希尔顿花园酒店(Hilton Garden Inn Seattle Bellevue Downtown, Wa)(55779502)</t>
  </si>
  <si>
    <t>客房（1张特大床）&lt;不退款&gt;&lt;2人入住&gt;</t>
  </si>
  <si>
    <t>LIU/AIZHONG</t>
  </si>
  <si>
    <t xml:space="preserve">17961606783	</t>
  </si>
  <si>
    <t>[新德里]新德里玫瑰色之屋酒店(Roseate House New Delhi)(55312395)</t>
  </si>
  <si>
    <t>豪华房&lt;不退款&gt;&lt;2人入住&gt;</t>
  </si>
  <si>
    <t>sood/Bhavya</t>
  </si>
  <si>
    <t xml:space="preserve">17968124289	</t>
  </si>
  <si>
    <t>[尤金]尤金/斯普林菲尔德山谷河酒店(Valley River Inn Eugene/Springfield)(77371620)</t>
  </si>
  <si>
    <t>豪华2张大床房&lt;2人入住&gt;&lt;不退款&gt;</t>
  </si>
  <si>
    <t>Jones/Heidi</t>
  </si>
  <si>
    <t xml:space="preserve">54960SD164332	</t>
  </si>
  <si>
    <t xml:space="preserve">17972830333	</t>
  </si>
  <si>
    <t>[巴厘岛]巴厘岛阿斯顿仓古海滩度假村(ASTON Canggu Beach Resort)(55895705)</t>
  </si>
  <si>
    <t>豪华房&lt;2人入住&gt;&lt;不退款&gt;</t>
  </si>
  <si>
    <t>Bowden/Dominic</t>
  </si>
  <si>
    <t xml:space="preserve">17976368773	</t>
  </si>
  <si>
    <t>[肯普顿帕克]奥利弗·坦博机场尚品酒店(Premier Hotel or Tambo)(60467202)</t>
  </si>
  <si>
    <t>标准房（1张大床）&lt;不退款&gt;&lt;2人入住&gt;</t>
  </si>
  <si>
    <t>Mncube/Mandla</t>
  </si>
  <si>
    <t xml:space="preserve">17976639030	</t>
  </si>
  <si>
    <t>[柏林]柏林施柏阁酒店(Steigenberger Hotel am Kanzleramt)(55822293)</t>
  </si>
  <si>
    <t>Maurischat/Roland</t>
  </si>
  <si>
    <t xml:space="preserve">91406830	</t>
  </si>
  <si>
    <t>取消</t>
  </si>
  <si>
    <t xml:space="preserve">17977089915	</t>
  </si>
  <si>
    <t>[新加坡]新加坡圣淘沙名胜世界逸濠酒店(Staycation Approved)(Resorts World Sentosa - Equarius Hotel Singapore (Staycation Approved))(55895692)</t>
  </si>
  <si>
    <t>ZHAO/YUTENH</t>
  </si>
  <si>
    <t xml:space="preserve">用姓名办理入住	</t>
  </si>
  <si>
    <t xml:space="preserve">17977646746	</t>
  </si>
  <si>
    <t>[Pekiringan]井里汶瑞士贝尔酒店(Swiss-Belhotel Cirebon)(55380643)</t>
  </si>
  <si>
    <t>高级豪华双人间&lt;2人入住&gt;&lt;不退款&gt;&lt;早餐&gt;</t>
  </si>
  <si>
    <t>selvi /selvi</t>
  </si>
  <si>
    <t xml:space="preserve">17980310674	</t>
  </si>
  <si>
    <t>[Green Tree]匹兹堡广场酒店(Pittsburgh Plaza Hotel)(55625983)</t>
  </si>
  <si>
    <t>豪华特大床房&lt;2人入住&gt;&lt;不退款&gt;</t>
  </si>
  <si>
    <t>franco/maria</t>
  </si>
  <si>
    <t xml:space="preserve">acknowledge	</t>
  </si>
  <si>
    <t xml:space="preserve">17981334978	</t>
  </si>
  <si>
    <t>[春川市]奥斯特酒店(Ost Hotel)(55329452)</t>
  </si>
  <si>
    <t>豪华双床房&lt;2人入住&gt;&lt;不退款&gt;</t>
  </si>
  <si>
    <t>Eom/Mijin</t>
  </si>
  <si>
    <t xml:space="preserve">17981565171	</t>
  </si>
  <si>
    <t>[null](89918952)</t>
  </si>
  <si>
    <t>，</t>
  </si>
  <si>
    <t xml:space="preserve"> 本期扣款129.86</t>
  </si>
  <si>
    <t xml:space="preserve"> 50862.22 HKD</t>
  </si>
  <si>
    <t>A220527093945481</t>
  </si>
  <si>
    <t>总计：50862.22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</si>
  <si>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</si>
  <si>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</si>
  <si>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</si>
  <si>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</si>
  <si>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</si>
  <si>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</si>
  <si>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</si>
  <si>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</si>
  <si>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</si>
  <si>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</si>
  <si>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</si>
  <si>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</si>
  <si>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</si>
  <si>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</si>
  <si>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</si>
  <si>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</si>
  <si>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</si>
  <si>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</si>
  <si>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2022-05-23</t>
  </si>
  <si>
    <t>2560824</t>
  </si>
  <si>
    <t>井里汶瑞士贝尔酒店</t>
  </si>
  <si>
    <t>selvi selvi</t>
  </si>
  <si>
    <t>2022-05-24</t>
  </si>
  <si>
    <t>退房日周结</t>
  </si>
  <si>
    <t>313.60</t>
  </si>
  <si>
    <t>367.00</t>
  </si>
  <si>
    <t>0</t>
  </si>
  <si>
    <t>0.00</t>
  </si>
  <si>
    <t>携程汇智国际直连</t>
  </si>
  <si>
    <t>925</t>
  </si>
  <si>
    <t>2022-05-23 01:36:48</t>
  </si>
  <si>
    <t>否</t>
  </si>
  <si>
    <t>汇智国际旅游发展有限公司</t>
  </si>
  <si>
    <t>直连</t>
  </si>
  <si>
    <t>2022-05-22</t>
  </si>
  <si>
    <t>2560511</t>
  </si>
  <si>
    <t>新加坡圣淘沙名胜世界逸濠酒店</t>
  </si>
  <si>
    <t>ZHAO YUTENH</t>
  </si>
  <si>
    <t>1760.27</t>
  </si>
  <si>
    <t>2060.00</t>
  </si>
  <si>
    <t>2022-05-22 19:33:38</t>
  </si>
  <si>
    <t>2560347</t>
  </si>
  <si>
    <t>施泰根贝格尔酒店</t>
  </si>
  <si>
    <t>Maurischat Roland</t>
  </si>
  <si>
    <t>1008.31</t>
  </si>
  <si>
    <t>1180.00</t>
  </si>
  <si>
    <t>2022-05-22 17:01:37</t>
  </si>
  <si>
    <t>2560218</t>
  </si>
  <si>
    <t>奥利弗·坦博机场尚品酒店</t>
  </si>
  <si>
    <t>Mncube Mandla</t>
  </si>
  <si>
    <t>569.95</t>
  </si>
  <si>
    <t>667.00</t>
  </si>
  <si>
    <t>2022-05-22 15:25:46</t>
  </si>
  <si>
    <t>2561216</t>
  </si>
  <si>
    <t>匹兹堡广场酒店</t>
  </si>
  <si>
    <t>franco maria</t>
  </si>
  <si>
    <t>616.95</t>
  </si>
  <si>
    <t>722.00</t>
  </si>
  <si>
    <t>2022-05-23 12:03:17</t>
  </si>
  <si>
    <t>2561572</t>
  </si>
  <si>
    <t>奥斯特酒店</t>
  </si>
  <si>
    <t>Eom Mijin</t>
  </si>
  <si>
    <t>399.91</t>
  </si>
  <si>
    <t>468.00</t>
  </si>
  <si>
    <t>2022-05-23 17:00:55</t>
  </si>
  <si>
    <t>2022-05-20</t>
  </si>
  <si>
    <t>2557120</t>
  </si>
  <si>
    <t>华盛顿州西雅图-贝尔维尤市中心希尔顿花园酒店</t>
  </si>
  <si>
    <t>LIU AIZHONG</t>
  </si>
  <si>
    <t>1948.64</t>
  </si>
  <si>
    <t>2273.00</t>
  </si>
  <si>
    <t>2022-05-20 08:34:14</t>
  </si>
  <si>
    <t>2557055</t>
  </si>
  <si>
    <t>伊斯坦布尔亚洲西瓦希尔科酒店</t>
  </si>
  <si>
    <t>lissovoi vadzim</t>
  </si>
  <si>
    <t>1666.59</t>
  </si>
  <si>
    <t>1944.00</t>
  </si>
  <si>
    <t>2022-05-20 06:09:33</t>
  </si>
  <si>
    <t>2556948</t>
  </si>
  <si>
    <t>柏林斯比特尔马克贝斯特韦斯特酒店</t>
  </si>
  <si>
    <t>Plogsties Kevin,Kreuz Hugo</t>
  </si>
  <si>
    <t>507.60</t>
  </si>
  <si>
    <t>589.00</t>
  </si>
  <si>
    <t>2022-05-20 01:03:35</t>
  </si>
  <si>
    <t>2561705</t>
  </si>
  <si>
    <t>欧兹图克酒店</t>
  </si>
  <si>
    <t>WITAYANGKOON AMNART</t>
  </si>
  <si>
    <t>333.26</t>
  </si>
  <si>
    <t>390.00</t>
  </si>
  <si>
    <t>2022-05-23 18:44:47</t>
  </si>
  <si>
    <t>2022-05-18</t>
  </si>
  <si>
    <t>2554644</t>
  </si>
  <si>
    <t>普吉岛椰岛村舍度假酒店</t>
  </si>
  <si>
    <t>Wong Soon Peng,Le Thi Cam Nguyen</t>
  </si>
  <si>
    <t>2022-05-21</t>
  </si>
  <si>
    <t>2068.92</t>
  </si>
  <si>
    <t>2406.00</t>
  </si>
  <si>
    <t>2022-05-18 01:39:32</t>
  </si>
  <si>
    <t>2022-05-11</t>
  </si>
  <si>
    <t>2546582</t>
  </si>
  <si>
    <t>洛杉矶宫古酒店</t>
  </si>
  <si>
    <t>zhang Jing</t>
  </si>
  <si>
    <t>1283.38</t>
  </si>
  <si>
    <t>1493.00</t>
  </si>
  <si>
    <t>2022-05-11 12:36:49</t>
  </si>
  <si>
    <t>2559490</t>
  </si>
  <si>
    <t>巴厘岛阿斯顿仓古海滩度假村</t>
  </si>
  <si>
    <t>Bowden Dominic</t>
  </si>
  <si>
    <t>254.58</t>
  </si>
  <si>
    <t>298.00</t>
  </si>
  <si>
    <t>2022-05-21 22:04:51</t>
  </si>
  <si>
    <t>2557255</t>
  </si>
  <si>
    <t>新德里粉红旅馆</t>
  </si>
  <si>
    <t>sood Bhavya</t>
  </si>
  <si>
    <t>746.71</t>
  </si>
  <si>
    <t>871.00</t>
  </si>
  <si>
    <t>2022-05-20 11:35:55</t>
  </si>
  <si>
    <t>2554756</t>
  </si>
  <si>
    <t>宜必思尚品酒店，伦敦希思罗机场</t>
  </si>
  <si>
    <t>LU ZHIGANG,Hua Yanli</t>
  </si>
  <si>
    <t>--</t>
  </si>
  <si>
    <t>2022-05-03</t>
  </si>
  <si>
    <t>2535657</t>
  </si>
  <si>
    <t>慕尼黑诺富特酒店</t>
  </si>
  <si>
    <t>Teel Dick</t>
  </si>
  <si>
    <t>1303.52</t>
  </si>
  <si>
    <t>1545.00</t>
  </si>
  <si>
    <t>2022-05-03 19:22:44</t>
  </si>
  <si>
    <t>2534817</t>
  </si>
  <si>
    <t>霍斯田普罗萨古拉达居家酒店</t>
  </si>
  <si>
    <t>Rivero Blanco Tania,Fernandez Curbelo Luis Emilio</t>
  </si>
  <si>
    <t>588.06</t>
  </si>
  <si>
    <t>697.00</t>
  </si>
  <si>
    <t>2022-05-03 04:11:50</t>
  </si>
  <si>
    <t>2022-05-08</t>
  </si>
  <si>
    <t>2543170</t>
  </si>
  <si>
    <t>贝尔塔酒店</t>
  </si>
  <si>
    <t>Violleau Thierry</t>
  </si>
  <si>
    <t>2360.97</t>
  </si>
  <si>
    <t>2775.00</t>
  </si>
  <si>
    <t>2022-05-08 21:48:56</t>
  </si>
  <si>
    <t>2022-05-06</t>
  </si>
  <si>
    <t>2540556</t>
  </si>
  <si>
    <t>圣艾蒂安酒店</t>
  </si>
  <si>
    <t>Maat Helena</t>
  </si>
  <si>
    <t>1055.68</t>
  </si>
  <si>
    <t>1243.00</t>
  </si>
  <si>
    <t>2022-05-06 23:07:09</t>
  </si>
  <si>
    <t>2022-05-09</t>
  </si>
  <si>
    <t>2543271</t>
  </si>
  <si>
    <t>法兰克福展览中心帝国诺富姆酒店</t>
  </si>
  <si>
    <t>Lehnert Ursula</t>
  </si>
  <si>
    <t>303.74</t>
  </si>
  <si>
    <t>357.00</t>
  </si>
  <si>
    <t>2022-05-09 00:33:36</t>
  </si>
  <si>
    <t>2022-04-26</t>
  </si>
  <si>
    <t>2525047</t>
  </si>
  <si>
    <t>威尔逊总统豪华精选酒店</t>
  </si>
  <si>
    <t>Liu Xiaorong,Ding Chen,Zhang Yuqing</t>
  </si>
  <si>
    <t>23051.46</t>
  </si>
  <si>
    <t>27534.00</t>
  </si>
  <si>
    <t>2022-04-26 05:33:17</t>
  </si>
  <si>
    <t>2022-05-01</t>
  </si>
  <si>
    <t>2531657</t>
  </si>
  <si>
    <t>拉斯维加斯卢克索赌场酒店</t>
  </si>
  <si>
    <t>HU YIBO,NING YIHAN</t>
  </si>
  <si>
    <t>7524.91</t>
  </si>
  <si>
    <t>8920.00</t>
  </si>
  <si>
    <t>1113.08</t>
  </si>
  <si>
    <t>-7806</t>
  </si>
  <si>
    <t>-6585</t>
  </si>
  <si>
    <t>2022-05-01 01:46:51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</si>
</sst>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3" borderId="6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1" fillId="11" borderId="4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6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44703</v>
      </c>
      <c r="G2" s="6">
        <v>44705</v>
      </c>
      <c r="H2" s="4">
        <v>2</v>
      </c>
      <c r="I2" s="4">
        <v>2</v>
      </c>
      <c r="J2" s="4">
        <v>4</v>
      </c>
      <c r="K2" s="4" t="s">
        <v>30</v>
      </c>
      <c r="L2" s="4">
        <v>27534</v>
      </c>
      <c r="M2" s="4">
        <v>27534</v>
      </c>
      <c r="N2" s="4" t="s">
        <v>31</v>
      </c>
      <c r="O2" s="4" t="s">
        <v>32</v>
      </c>
      <c r="P2" s="4" t="s">
        <v>33</v>
      </c>
      <c r="Q2" s="4">
        <v>0</v>
      </c>
      <c r="R2" s="7">
        <v>44677</v>
      </c>
      <c r="S2" s="6">
        <v>44708</v>
      </c>
      <c r="T2" s="4" t="s">
        <v>34</v>
      </c>
      <c r="U2" s="4">
        <v>27534</v>
      </c>
      <c r="V2" s="4">
        <v>0</v>
      </c>
      <c r="W2" s="4">
        <v>0</v>
      </c>
      <c r="X2" s="4" t="s">
        <v>35</v>
      </c>
      <c r="Y2" s="4">
        <v>71039359</v>
      </c>
      <c r="Z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44701</v>
      </c>
      <c r="G3" s="6">
        <v>44705</v>
      </c>
      <c r="H3" s="4">
        <v>1</v>
      </c>
      <c r="I3" s="4">
        <v>4</v>
      </c>
      <c r="J3" s="4">
        <v>4</v>
      </c>
      <c r="K3" s="4" t="s">
        <v>30</v>
      </c>
      <c r="L3" s="4">
        <v>8920</v>
      </c>
      <c r="M3" s="4">
        <v>8920</v>
      </c>
      <c r="N3" s="4" t="s">
        <v>40</v>
      </c>
      <c r="O3" s="4" t="s">
        <v>32</v>
      </c>
      <c r="P3" s="4" t="s">
        <v>33</v>
      </c>
      <c r="Q3" s="4">
        <v>0</v>
      </c>
      <c r="R3" s="7">
        <v>44682</v>
      </c>
      <c r="S3" s="6">
        <v>44708</v>
      </c>
      <c r="T3" s="4" t="s">
        <v>34</v>
      </c>
      <c r="U3" s="4">
        <v>8920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44704</v>
      </c>
      <c r="G4" s="6">
        <v>44705</v>
      </c>
      <c r="H4" s="4">
        <v>1</v>
      </c>
      <c r="I4" s="4">
        <v>1</v>
      </c>
      <c r="J4" s="4">
        <v>1</v>
      </c>
      <c r="K4" s="4" t="s">
        <v>30</v>
      </c>
      <c r="L4" s="4">
        <v>697</v>
      </c>
      <c r="M4" s="4">
        <v>697</v>
      </c>
      <c r="N4" s="4" t="s">
        <v>44</v>
      </c>
      <c r="O4" s="4" t="s">
        <v>32</v>
      </c>
      <c r="P4" s="4" t="s">
        <v>33</v>
      </c>
      <c r="Q4" s="4">
        <v>0</v>
      </c>
      <c r="R4" s="7">
        <v>44684</v>
      </c>
      <c r="S4" s="6">
        <v>44708</v>
      </c>
      <c r="T4" s="4" t="s">
        <v>34</v>
      </c>
      <c r="U4" s="4">
        <v>697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44703</v>
      </c>
      <c r="G5" s="6">
        <v>44705</v>
      </c>
      <c r="H5" s="4">
        <v>1</v>
      </c>
      <c r="I5" s="4">
        <v>2</v>
      </c>
      <c r="J5" s="4">
        <v>2</v>
      </c>
      <c r="K5" s="4" t="s">
        <v>30</v>
      </c>
      <c r="L5" s="4">
        <v>1545</v>
      </c>
      <c r="M5" s="4">
        <v>1545</v>
      </c>
      <c r="N5" s="4" t="s">
        <v>49</v>
      </c>
      <c r="O5" s="4" t="s">
        <v>32</v>
      </c>
      <c r="P5" s="4" t="s">
        <v>33</v>
      </c>
      <c r="Q5" s="4">
        <v>0</v>
      </c>
      <c r="R5" s="7">
        <v>44684</v>
      </c>
      <c r="S5" s="6">
        <v>44708</v>
      </c>
      <c r="T5" s="4" t="s">
        <v>34</v>
      </c>
      <c r="U5" s="4">
        <v>1545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37</v>
      </c>
      <c r="B6" s="4" t="s">
        <v>26</v>
      </c>
      <c r="C6" s="4" t="s">
        <v>52</v>
      </c>
      <c r="D6" s="4" t="s">
        <v>38</v>
      </c>
      <c r="E6" s="4" t="s">
        <v>39</v>
      </c>
      <c r="F6" s="6">
        <v>44701</v>
      </c>
      <c r="G6" s="6">
        <v>44705</v>
      </c>
      <c r="H6" s="4">
        <v>1</v>
      </c>
      <c r="I6" s="4">
        <v>4</v>
      </c>
      <c r="J6" s="4">
        <v>4</v>
      </c>
      <c r="K6" s="4" t="s">
        <v>30</v>
      </c>
      <c r="L6" s="4">
        <v>-7936.78</v>
      </c>
      <c r="M6" s="4">
        <v>-7936.78</v>
      </c>
      <c r="N6" s="4" t="s">
        <v>40</v>
      </c>
      <c r="O6" s="4" t="s">
        <v>32</v>
      </c>
      <c r="P6" s="4" t="s">
        <v>33</v>
      </c>
      <c r="Q6" s="4">
        <v>0</v>
      </c>
      <c r="R6" s="7">
        <v>44682</v>
      </c>
      <c r="S6" s="6">
        <v>44708</v>
      </c>
      <c r="T6" s="4" t="s">
        <v>34</v>
      </c>
      <c r="U6" s="4">
        <v>-7936.78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44701</v>
      </c>
      <c r="G7" s="6">
        <v>44705</v>
      </c>
      <c r="H7" s="4">
        <v>1</v>
      </c>
      <c r="I7" s="4">
        <v>4</v>
      </c>
      <c r="J7" s="4">
        <v>4</v>
      </c>
      <c r="K7" s="4" t="s">
        <v>30</v>
      </c>
      <c r="L7" s="4">
        <v>1243</v>
      </c>
      <c r="M7" s="4">
        <v>1243</v>
      </c>
      <c r="N7" s="4" t="s">
        <v>56</v>
      </c>
      <c r="O7" s="4" t="s">
        <v>32</v>
      </c>
      <c r="P7" s="4" t="s">
        <v>33</v>
      </c>
      <c r="Q7" s="4">
        <v>0</v>
      </c>
      <c r="R7" s="7">
        <v>44687</v>
      </c>
      <c r="S7" s="6">
        <v>44708</v>
      </c>
      <c r="T7" s="4" t="s">
        <v>34</v>
      </c>
      <c r="U7" s="4">
        <v>1243</v>
      </c>
      <c r="V7" s="4">
        <v>0</v>
      </c>
      <c r="W7" s="4">
        <v>0</v>
      </c>
      <c r="X7" s="4" t="s">
        <v>35</v>
      </c>
      <c r="Y7" s="4" t="s">
        <v>57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44702</v>
      </c>
      <c r="G8" s="6">
        <v>44705</v>
      </c>
      <c r="H8" s="4">
        <v>1</v>
      </c>
      <c r="I8" s="4">
        <v>3</v>
      </c>
      <c r="J8" s="4">
        <v>3</v>
      </c>
      <c r="K8" s="4" t="s">
        <v>30</v>
      </c>
      <c r="L8" s="4">
        <v>2775</v>
      </c>
      <c r="M8" s="4">
        <v>2775</v>
      </c>
      <c r="N8" s="4" t="s">
        <v>61</v>
      </c>
      <c r="O8" s="4" t="s">
        <v>32</v>
      </c>
      <c r="P8" s="4" t="s">
        <v>33</v>
      </c>
      <c r="Q8" s="4">
        <v>0</v>
      </c>
      <c r="R8" s="7">
        <v>44689</v>
      </c>
      <c r="S8" s="6">
        <v>44708</v>
      </c>
      <c r="T8" s="4" t="s">
        <v>34</v>
      </c>
      <c r="U8" s="4">
        <v>2775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44704</v>
      </c>
      <c r="G9" s="6">
        <v>44705</v>
      </c>
      <c r="H9" s="4">
        <v>1</v>
      </c>
      <c r="I9" s="4">
        <v>1</v>
      </c>
      <c r="J9" s="4">
        <v>1</v>
      </c>
      <c r="K9" s="4" t="s">
        <v>30</v>
      </c>
      <c r="L9" s="4">
        <v>357</v>
      </c>
      <c r="M9" s="4">
        <v>357</v>
      </c>
      <c r="N9" s="4" t="s">
        <v>65</v>
      </c>
      <c r="O9" s="4" t="s">
        <v>32</v>
      </c>
      <c r="P9" s="4" t="s">
        <v>33</v>
      </c>
      <c r="Q9" s="4">
        <v>0</v>
      </c>
      <c r="R9" s="7">
        <v>44690</v>
      </c>
      <c r="S9" s="6">
        <v>44708</v>
      </c>
      <c r="T9" s="4" t="s">
        <v>34</v>
      </c>
      <c r="U9" s="4">
        <v>357</v>
      </c>
      <c r="V9" s="4">
        <v>0</v>
      </c>
      <c r="W9" s="4">
        <v>0</v>
      </c>
      <c r="X9" s="4" t="s">
        <v>35</v>
      </c>
      <c r="Y9" s="4" t="s">
        <v>66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44704</v>
      </c>
      <c r="G10" s="6">
        <v>44705</v>
      </c>
      <c r="H10" s="4">
        <v>1</v>
      </c>
      <c r="I10" s="4">
        <v>1</v>
      </c>
      <c r="J10" s="4">
        <v>1</v>
      </c>
      <c r="K10" s="4" t="s">
        <v>30</v>
      </c>
      <c r="L10" s="4">
        <v>1493</v>
      </c>
      <c r="M10" s="4">
        <v>1493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44692</v>
      </c>
      <c r="S10" s="6">
        <v>44708</v>
      </c>
      <c r="T10" s="4" t="s">
        <v>34</v>
      </c>
      <c r="U10" s="4">
        <v>1493</v>
      </c>
      <c r="V10" s="4">
        <v>0</v>
      </c>
      <c r="W10" s="4">
        <v>0</v>
      </c>
      <c r="X10" s="4" t="s">
        <v>71</v>
      </c>
      <c r="Y10" s="4" t="s">
        <v>72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44702</v>
      </c>
      <c r="G11" s="6">
        <v>44705</v>
      </c>
      <c r="H11" s="4">
        <v>1</v>
      </c>
      <c r="I11" s="4">
        <v>3</v>
      </c>
      <c r="J11" s="4">
        <v>3</v>
      </c>
      <c r="K11" s="4" t="s">
        <v>30</v>
      </c>
      <c r="L11" s="4">
        <v>2406</v>
      </c>
      <c r="M11" s="4">
        <v>2406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44699</v>
      </c>
      <c r="S11" s="6">
        <v>44708</v>
      </c>
      <c r="T11" s="4" t="s">
        <v>34</v>
      </c>
      <c r="U11" s="4">
        <v>2406</v>
      </c>
      <c r="V11" s="4">
        <v>0</v>
      </c>
      <c r="W11" s="4">
        <v>0</v>
      </c>
      <c r="X11" s="4" t="s">
        <v>35</v>
      </c>
      <c r="Y11" s="4" t="s">
        <v>77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44703</v>
      </c>
      <c r="G12" s="6">
        <v>44705</v>
      </c>
      <c r="H12" s="4">
        <v>1</v>
      </c>
      <c r="I12" s="4">
        <v>2</v>
      </c>
      <c r="J12" s="4">
        <v>2</v>
      </c>
      <c r="K12" s="4" t="s">
        <v>30</v>
      </c>
      <c r="L12" s="4">
        <v>1373</v>
      </c>
      <c r="M12" s="4">
        <v>1373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44699</v>
      </c>
      <c r="S12" s="6">
        <v>44708</v>
      </c>
      <c r="T12" s="4" t="s">
        <v>34</v>
      </c>
      <c r="U12" s="4">
        <v>1373</v>
      </c>
      <c r="V12" s="4">
        <v>0</v>
      </c>
      <c r="W12" s="4">
        <v>0</v>
      </c>
      <c r="X12" s="4" t="s">
        <v>82</v>
      </c>
      <c r="Y12" s="4" t="s">
        <v>83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44704</v>
      </c>
      <c r="G13" s="6">
        <v>44705</v>
      </c>
      <c r="H13" s="4">
        <v>1</v>
      </c>
      <c r="I13" s="4">
        <v>1</v>
      </c>
      <c r="J13" s="4">
        <v>1</v>
      </c>
      <c r="K13" s="4" t="s">
        <v>30</v>
      </c>
      <c r="L13" s="4">
        <v>589</v>
      </c>
      <c r="M13" s="4">
        <v>589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44701</v>
      </c>
      <c r="S13" s="6">
        <v>44708</v>
      </c>
      <c r="T13" s="4" t="s">
        <v>34</v>
      </c>
      <c r="U13" s="4">
        <v>589</v>
      </c>
      <c r="V13" s="4">
        <v>0</v>
      </c>
      <c r="W13" s="4">
        <v>0</v>
      </c>
      <c r="X13" s="4" t="s">
        <v>35</v>
      </c>
      <c r="Y13" s="4" t="s">
        <v>88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44701</v>
      </c>
      <c r="G14" s="6">
        <v>44705</v>
      </c>
      <c r="H14" s="4">
        <v>1</v>
      </c>
      <c r="I14" s="4">
        <v>4</v>
      </c>
      <c r="J14" s="4">
        <v>4</v>
      </c>
      <c r="K14" s="4" t="s">
        <v>30</v>
      </c>
      <c r="L14" s="4">
        <v>1944</v>
      </c>
      <c r="M14" s="4">
        <v>1944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44701</v>
      </c>
      <c r="S14" s="6">
        <v>44708</v>
      </c>
      <c r="T14" s="4" t="s">
        <v>34</v>
      </c>
      <c r="U14" s="4">
        <v>1944</v>
      </c>
      <c r="V14" s="4">
        <v>0</v>
      </c>
      <c r="W14" s="4">
        <v>0</v>
      </c>
      <c r="X14" s="4" t="s">
        <v>35</v>
      </c>
      <c r="Y14" s="4" t="s">
        <v>93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96</v>
      </c>
      <c r="F15" s="6">
        <v>44704</v>
      </c>
      <c r="G15" s="6">
        <v>44705</v>
      </c>
      <c r="H15" s="4">
        <v>1</v>
      </c>
      <c r="I15" s="4">
        <v>1</v>
      </c>
      <c r="J15" s="4">
        <v>1</v>
      </c>
      <c r="K15" s="4" t="s">
        <v>30</v>
      </c>
      <c r="L15" s="4">
        <v>2273</v>
      </c>
      <c r="M15" s="4">
        <v>2273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44701</v>
      </c>
      <c r="S15" s="6">
        <v>44708</v>
      </c>
      <c r="T15" s="4" t="s">
        <v>34</v>
      </c>
      <c r="U15" s="4">
        <v>2273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99</v>
      </c>
      <c r="E16" s="4" t="s">
        <v>100</v>
      </c>
      <c r="F16" s="6">
        <v>44704</v>
      </c>
      <c r="G16" s="6">
        <v>44705</v>
      </c>
      <c r="H16" s="4">
        <v>1</v>
      </c>
      <c r="I16" s="4">
        <v>1</v>
      </c>
      <c r="J16" s="4">
        <v>1</v>
      </c>
      <c r="K16" s="4" t="s">
        <v>30</v>
      </c>
      <c r="L16" s="4">
        <v>871</v>
      </c>
      <c r="M16" s="4">
        <v>871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44701</v>
      </c>
      <c r="S16" s="6">
        <v>44708</v>
      </c>
      <c r="T16" s="4" t="s">
        <v>34</v>
      </c>
      <c r="U16" s="4">
        <v>871</v>
      </c>
      <c r="V16" s="4">
        <v>0</v>
      </c>
      <c r="W16" s="4">
        <v>0</v>
      </c>
      <c r="X16" s="4" t="s">
        <v>35</v>
      </c>
      <c r="Y16" s="4" t="s">
        <v>72</v>
      </c>
    </row>
    <row r="17" s="4" customFormat="1" spans="1:25">
      <c r="A17" s="4" t="s">
        <v>102</v>
      </c>
      <c r="B17" s="4" t="s">
        <v>26</v>
      </c>
      <c r="C17" s="4" t="s">
        <v>27</v>
      </c>
      <c r="D17" s="4" t="s">
        <v>103</v>
      </c>
      <c r="E17" s="4" t="s">
        <v>104</v>
      </c>
      <c r="F17" s="6">
        <v>44704</v>
      </c>
      <c r="G17" s="6">
        <v>44705</v>
      </c>
      <c r="H17" s="4">
        <v>1</v>
      </c>
      <c r="I17" s="4">
        <v>1</v>
      </c>
      <c r="J17" s="4">
        <v>1</v>
      </c>
      <c r="K17" s="4" t="s">
        <v>30</v>
      </c>
      <c r="L17" s="4">
        <v>1081</v>
      </c>
      <c r="M17" s="4">
        <v>1081</v>
      </c>
      <c r="N17" s="4" t="s">
        <v>105</v>
      </c>
      <c r="O17" s="4" t="s">
        <v>32</v>
      </c>
      <c r="P17" s="4" t="s">
        <v>33</v>
      </c>
      <c r="Q17" s="4">
        <v>0</v>
      </c>
      <c r="R17" s="7">
        <v>44702</v>
      </c>
      <c r="S17" s="6">
        <v>44708</v>
      </c>
      <c r="T17" s="4" t="s">
        <v>34</v>
      </c>
      <c r="U17" s="4">
        <v>1081</v>
      </c>
      <c r="V17" s="4">
        <v>0</v>
      </c>
      <c r="W17" s="4">
        <v>0</v>
      </c>
      <c r="X17" s="4" t="s">
        <v>35</v>
      </c>
      <c r="Y17" s="4" t="s">
        <v>106</v>
      </c>
    </row>
    <row r="18" s="4" customFormat="1" spans="1:25">
      <c r="A18" s="4" t="s">
        <v>107</v>
      </c>
      <c r="B18" s="4" t="s">
        <v>26</v>
      </c>
      <c r="C18" s="4" t="s">
        <v>27</v>
      </c>
      <c r="D18" s="4" t="s">
        <v>108</v>
      </c>
      <c r="E18" s="4" t="s">
        <v>109</v>
      </c>
      <c r="F18" s="6">
        <v>44704</v>
      </c>
      <c r="G18" s="6">
        <v>44705</v>
      </c>
      <c r="H18" s="4">
        <v>1</v>
      </c>
      <c r="I18" s="4">
        <v>1</v>
      </c>
      <c r="J18" s="4">
        <v>1</v>
      </c>
      <c r="K18" s="4" t="s">
        <v>30</v>
      </c>
      <c r="L18" s="4">
        <v>298</v>
      </c>
      <c r="M18" s="4">
        <v>298</v>
      </c>
      <c r="N18" s="4" t="s">
        <v>110</v>
      </c>
      <c r="O18" s="4" t="s">
        <v>32</v>
      </c>
      <c r="P18" s="4" t="s">
        <v>33</v>
      </c>
      <c r="Q18" s="4">
        <v>0</v>
      </c>
      <c r="R18" s="7">
        <v>44702</v>
      </c>
      <c r="S18" s="6">
        <v>44708</v>
      </c>
      <c r="T18" s="4" t="s">
        <v>34</v>
      </c>
      <c r="U18" s="4">
        <v>298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111</v>
      </c>
      <c r="B19" s="4" t="s">
        <v>26</v>
      </c>
      <c r="C19" s="4" t="s">
        <v>27</v>
      </c>
      <c r="D19" s="4" t="s">
        <v>112</v>
      </c>
      <c r="E19" s="4" t="s">
        <v>113</v>
      </c>
      <c r="F19" s="6">
        <v>44704</v>
      </c>
      <c r="G19" s="6">
        <v>44705</v>
      </c>
      <c r="H19" s="4">
        <v>1</v>
      </c>
      <c r="I19" s="4">
        <v>1</v>
      </c>
      <c r="J19" s="4">
        <v>1</v>
      </c>
      <c r="K19" s="4" t="s">
        <v>30</v>
      </c>
      <c r="L19" s="4">
        <v>667</v>
      </c>
      <c r="M19" s="4">
        <v>667</v>
      </c>
      <c r="N19" s="4" t="s">
        <v>114</v>
      </c>
      <c r="O19" s="4" t="s">
        <v>32</v>
      </c>
      <c r="P19" s="4" t="s">
        <v>33</v>
      </c>
      <c r="Q19" s="4">
        <v>0</v>
      </c>
      <c r="R19" s="7">
        <v>44703</v>
      </c>
      <c r="S19" s="6">
        <v>44708</v>
      </c>
      <c r="T19" s="4" t="s">
        <v>34</v>
      </c>
      <c r="U19" s="4">
        <v>667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115</v>
      </c>
      <c r="B20" s="4" t="s">
        <v>26</v>
      </c>
      <c r="C20" s="4" t="s">
        <v>27</v>
      </c>
      <c r="D20" s="4" t="s">
        <v>116</v>
      </c>
      <c r="E20" s="4" t="s">
        <v>100</v>
      </c>
      <c r="F20" s="6">
        <v>44704</v>
      </c>
      <c r="G20" s="6">
        <v>44705</v>
      </c>
      <c r="H20" s="4">
        <v>1</v>
      </c>
      <c r="I20" s="4">
        <v>1</v>
      </c>
      <c r="J20" s="4">
        <v>1</v>
      </c>
      <c r="K20" s="4" t="s">
        <v>30</v>
      </c>
      <c r="L20" s="4">
        <v>1180</v>
      </c>
      <c r="M20" s="4">
        <v>1180</v>
      </c>
      <c r="N20" s="4" t="s">
        <v>117</v>
      </c>
      <c r="O20" s="4" t="s">
        <v>32</v>
      </c>
      <c r="P20" s="4" t="s">
        <v>33</v>
      </c>
      <c r="Q20" s="4">
        <v>0</v>
      </c>
      <c r="R20" s="7">
        <v>44703</v>
      </c>
      <c r="S20" s="6">
        <v>44708</v>
      </c>
      <c r="T20" s="4" t="s">
        <v>34</v>
      </c>
      <c r="U20" s="4">
        <v>1180</v>
      </c>
      <c r="V20" s="4">
        <v>0</v>
      </c>
      <c r="W20" s="4">
        <v>0</v>
      </c>
      <c r="X20" s="4" t="s">
        <v>35</v>
      </c>
      <c r="Y20" s="4" t="s">
        <v>118</v>
      </c>
    </row>
    <row r="21" s="4" customFormat="1" spans="1:25">
      <c r="A21" s="4" t="s">
        <v>78</v>
      </c>
      <c r="B21" s="4" t="s">
        <v>26</v>
      </c>
      <c r="C21" s="4" t="s">
        <v>119</v>
      </c>
      <c r="D21" s="4" t="s">
        <v>79</v>
      </c>
      <c r="E21" s="4" t="s">
        <v>80</v>
      </c>
      <c r="F21" s="6">
        <v>44703</v>
      </c>
      <c r="G21" s="6">
        <v>44705</v>
      </c>
      <c r="H21" s="4">
        <v>1</v>
      </c>
      <c r="I21" s="4">
        <v>2</v>
      </c>
      <c r="J21" s="4">
        <v>2</v>
      </c>
      <c r="K21" s="4" t="s">
        <v>30</v>
      </c>
      <c r="L21" s="4">
        <v>-1373</v>
      </c>
      <c r="M21" s="4">
        <v>-1373</v>
      </c>
      <c r="N21" s="4" t="s">
        <v>81</v>
      </c>
      <c r="O21" s="4" t="s">
        <v>32</v>
      </c>
      <c r="P21" s="4" t="s">
        <v>33</v>
      </c>
      <c r="Q21" s="4">
        <v>0</v>
      </c>
      <c r="R21" s="7">
        <v>44699</v>
      </c>
      <c r="S21" s="6">
        <v>44708</v>
      </c>
      <c r="T21" s="4" t="s">
        <v>34</v>
      </c>
      <c r="U21" s="4">
        <v>-1373</v>
      </c>
      <c r="V21" s="4">
        <v>0</v>
      </c>
      <c r="W21" s="4">
        <v>0</v>
      </c>
      <c r="X21" s="4" t="s">
        <v>82</v>
      </c>
      <c r="Y21" s="4" t="s">
        <v>83</v>
      </c>
    </row>
    <row r="22" s="4" customFormat="1" spans="1:25">
      <c r="A22" s="4" t="s">
        <v>120</v>
      </c>
      <c r="B22" s="4" t="s">
        <v>26</v>
      </c>
      <c r="C22" s="4" t="s">
        <v>27</v>
      </c>
      <c r="D22" s="4" t="s">
        <v>121</v>
      </c>
      <c r="E22" s="4" t="s">
        <v>109</v>
      </c>
      <c r="F22" s="6">
        <v>44704</v>
      </c>
      <c r="G22" s="6">
        <v>44705</v>
      </c>
      <c r="H22" s="4">
        <v>1</v>
      </c>
      <c r="I22" s="4">
        <v>1</v>
      </c>
      <c r="J22" s="4">
        <v>1</v>
      </c>
      <c r="K22" s="4" t="s">
        <v>30</v>
      </c>
      <c r="L22" s="4">
        <v>2060</v>
      </c>
      <c r="M22" s="4">
        <v>2060</v>
      </c>
      <c r="N22" s="4" t="s">
        <v>122</v>
      </c>
      <c r="O22" s="4" t="s">
        <v>32</v>
      </c>
      <c r="P22" s="4" t="s">
        <v>33</v>
      </c>
      <c r="Q22" s="4">
        <v>0</v>
      </c>
      <c r="R22" s="7">
        <v>44703</v>
      </c>
      <c r="S22" s="6">
        <v>44708</v>
      </c>
      <c r="T22" s="4" t="s">
        <v>34</v>
      </c>
      <c r="U22" s="4">
        <v>2060</v>
      </c>
      <c r="V22" s="4">
        <v>0</v>
      </c>
      <c r="W22" s="4">
        <v>0</v>
      </c>
      <c r="X22" s="4" t="s">
        <v>35</v>
      </c>
      <c r="Y22" s="4" t="s">
        <v>123</v>
      </c>
    </row>
    <row r="23" s="4" customFormat="1" spans="1:25">
      <c r="A23" s="4" t="s">
        <v>124</v>
      </c>
      <c r="B23" s="4" t="s">
        <v>26</v>
      </c>
      <c r="C23" s="4" t="s">
        <v>27</v>
      </c>
      <c r="D23" s="4" t="s">
        <v>125</v>
      </c>
      <c r="E23" s="4" t="s">
        <v>126</v>
      </c>
      <c r="F23" s="6">
        <v>44704</v>
      </c>
      <c r="G23" s="6">
        <v>44705</v>
      </c>
      <c r="H23" s="4">
        <v>1</v>
      </c>
      <c r="I23" s="4">
        <v>1</v>
      </c>
      <c r="J23" s="4">
        <v>1</v>
      </c>
      <c r="K23" s="4" t="s">
        <v>30</v>
      </c>
      <c r="L23" s="4">
        <v>367</v>
      </c>
      <c r="M23" s="4">
        <v>367</v>
      </c>
      <c r="N23" s="4" t="s">
        <v>127</v>
      </c>
      <c r="O23" s="4" t="s">
        <v>32</v>
      </c>
      <c r="P23" s="4" t="s">
        <v>33</v>
      </c>
      <c r="Q23" s="4">
        <v>0</v>
      </c>
      <c r="R23" s="7">
        <v>44704</v>
      </c>
      <c r="S23" s="6">
        <v>44708</v>
      </c>
      <c r="T23" s="4" t="s">
        <v>34</v>
      </c>
      <c r="U23" s="4">
        <v>367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128</v>
      </c>
      <c r="B24" s="4" t="s">
        <v>26</v>
      </c>
      <c r="C24" s="4" t="s">
        <v>27</v>
      </c>
      <c r="D24" s="4" t="s">
        <v>129</v>
      </c>
      <c r="E24" s="4" t="s">
        <v>130</v>
      </c>
      <c r="F24" s="6">
        <v>44704</v>
      </c>
      <c r="G24" s="6">
        <v>44705</v>
      </c>
      <c r="H24" s="4">
        <v>1</v>
      </c>
      <c r="I24" s="4">
        <v>1</v>
      </c>
      <c r="J24" s="4">
        <v>1</v>
      </c>
      <c r="K24" s="4" t="s">
        <v>30</v>
      </c>
      <c r="L24" s="4">
        <v>722</v>
      </c>
      <c r="M24" s="4">
        <v>722</v>
      </c>
      <c r="N24" s="4" t="s">
        <v>131</v>
      </c>
      <c r="O24" s="4" t="s">
        <v>32</v>
      </c>
      <c r="P24" s="4" t="s">
        <v>33</v>
      </c>
      <c r="Q24" s="4">
        <v>0</v>
      </c>
      <c r="R24" s="7">
        <v>44704</v>
      </c>
      <c r="S24" s="6">
        <v>44708</v>
      </c>
      <c r="T24" s="4" t="s">
        <v>34</v>
      </c>
      <c r="U24" s="4">
        <v>722</v>
      </c>
      <c r="V24" s="4">
        <v>0</v>
      </c>
      <c r="W24" s="4">
        <v>0</v>
      </c>
      <c r="X24" s="4" t="s">
        <v>35</v>
      </c>
      <c r="Y24" s="4" t="s">
        <v>132</v>
      </c>
    </row>
    <row r="25" s="4" customFormat="1" spans="1:25">
      <c r="A25" s="4" t="s">
        <v>102</v>
      </c>
      <c r="B25" s="4" t="s">
        <v>26</v>
      </c>
      <c r="C25" s="4" t="s">
        <v>119</v>
      </c>
      <c r="D25" s="4" t="s">
        <v>103</v>
      </c>
      <c r="E25" s="4" t="s">
        <v>104</v>
      </c>
      <c r="F25" s="6">
        <v>44704</v>
      </c>
      <c r="G25" s="6">
        <v>44705</v>
      </c>
      <c r="H25" s="4">
        <v>1</v>
      </c>
      <c r="I25" s="4">
        <v>1</v>
      </c>
      <c r="J25" s="4">
        <v>1</v>
      </c>
      <c r="K25" s="4" t="s">
        <v>30</v>
      </c>
      <c r="L25" s="4">
        <v>-1081</v>
      </c>
      <c r="M25" s="4">
        <v>-1081</v>
      </c>
      <c r="N25" s="4" t="s">
        <v>105</v>
      </c>
      <c r="O25" s="4" t="s">
        <v>32</v>
      </c>
      <c r="P25" s="4" t="s">
        <v>33</v>
      </c>
      <c r="Q25" s="4">
        <v>0</v>
      </c>
      <c r="R25" s="7">
        <v>44702</v>
      </c>
      <c r="S25" s="6">
        <v>44708</v>
      </c>
      <c r="T25" s="4" t="s">
        <v>34</v>
      </c>
      <c r="U25" s="4">
        <v>-1081</v>
      </c>
      <c r="V25" s="4">
        <v>0</v>
      </c>
      <c r="W25" s="4">
        <v>0</v>
      </c>
      <c r="X25" s="4" t="s">
        <v>35</v>
      </c>
      <c r="Y25" s="4" t="s">
        <v>106</v>
      </c>
    </row>
    <row r="26" s="4" customFormat="1" spans="1:25">
      <c r="A26" s="4" t="s">
        <v>133</v>
      </c>
      <c r="B26" s="4" t="s">
        <v>26</v>
      </c>
      <c r="C26" s="4" t="s">
        <v>27</v>
      </c>
      <c r="D26" s="4" t="s">
        <v>134</v>
      </c>
      <c r="E26" s="4" t="s">
        <v>135</v>
      </c>
      <c r="F26" s="6">
        <v>44704</v>
      </c>
      <c r="G26" s="6">
        <v>44705</v>
      </c>
      <c r="H26" s="4">
        <v>1</v>
      </c>
      <c r="I26" s="4">
        <v>1</v>
      </c>
      <c r="J26" s="4">
        <v>1</v>
      </c>
      <c r="K26" s="4" t="s">
        <v>30</v>
      </c>
      <c r="L26" s="4">
        <v>468</v>
      </c>
      <c r="M26" s="4">
        <v>468</v>
      </c>
      <c r="N26" s="4" t="s">
        <v>136</v>
      </c>
      <c r="O26" s="4" t="s">
        <v>32</v>
      </c>
      <c r="P26" s="4" t="s">
        <v>33</v>
      </c>
      <c r="Q26" s="4">
        <v>0</v>
      </c>
      <c r="R26" s="7">
        <v>44704</v>
      </c>
      <c r="S26" s="6">
        <v>44708</v>
      </c>
      <c r="T26" s="4" t="s">
        <v>34</v>
      </c>
      <c r="U26" s="4">
        <v>468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137</v>
      </c>
      <c r="B27" s="4" t="s">
        <v>26</v>
      </c>
      <c r="C27" s="4" t="s">
        <v>27</v>
      </c>
      <c r="D27" s="4" t="s">
        <v>138</v>
      </c>
      <c r="E27" s="4"/>
      <c r="F27" s="6">
        <v>44704</v>
      </c>
      <c r="G27" s="6">
        <v>44705</v>
      </c>
      <c r="H27" s="4">
        <v>0</v>
      </c>
      <c r="I27" s="4">
        <v>1</v>
      </c>
      <c r="J27" s="4">
        <v>0</v>
      </c>
      <c r="K27" s="4" t="s">
        <v>30</v>
      </c>
      <c r="L27" s="4">
        <v>390</v>
      </c>
      <c r="M27" s="4">
        <v>390</v>
      </c>
      <c r="N27" s="4"/>
      <c r="O27" s="4" t="s">
        <v>32</v>
      </c>
      <c r="P27" s="4" t="s">
        <v>33</v>
      </c>
      <c r="Q27" s="4">
        <v>0</v>
      </c>
      <c r="R27" s="7">
        <v>44704</v>
      </c>
      <c r="S27" s="6">
        <v>44708</v>
      </c>
      <c r="T27" s="4" t="s">
        <v>34</v>
      </c>
      <c r="U27" s="4">
        <v>390</v>
      </c>
      <c r="V27" s="4">
        <v>0</v>
      </c>
      <c r="W27" s="4">
        <v>0</v>
      </c>
      <c r="X27" s="4" t="s">
        <v>35</v>
      </c>
      <c r="Y2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2"/>
  <sheetViews>
    <sheetView tabSelected="1" workbookViewId="0">
      <selection activeCell="A31" sqref="A31:A32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139</v>
      </c>
    </row>
    <row r="2" s="4" customFormat="1" spans="1:9">
      <c r="A2" s="5">
        <v>17848485216</v>
      </c>
      <c r="B2" s="6">
        <v>44703</v>
      </c>
      <c r="C2" s="6">
        <v>44705</v>
      </c>
      <c r="D2" s="4">
        <v>27534</v>
      </c>
      <c r="E2" s="4" t="str">
        <f>VLOOKUP(A2,HOP!A:L,12,0)</f>
        <v>27534.00</v>
      </c>
      <c r="F2" s="4" t="str">
        <f>VLOOKUP(A2,HOP!A:C,3,0)</f>
        <v>2525047</v>
      </c>
      <c r="G2" s="4">
        <f>D2-E2</f>
        <v>0</v>
      </c>
      <c r="H2" s="4" t="str">
        <f>$H$1&amp;F2</f>
        <v>，2525047</v>
      </c>
      <c r="I2" s="4" t="str">
        <f>VLOOKUP(A2,HOP!A:U,21,0)</f>
        <v>直连</v>
      </c>
    </row>
    <row r="3" s="4" customFormat="1" spans="1:10">
      <c r="A3" s="5">
        <v>17872340582</v>
      </c>
      <c r="B3" s="6">
        <v>44701</v>
      </c>
      <c r="C3" s="6">
        <v>44705</v>
      </c>
      <c r="D3" s="4">
        <v>983.22</v>
      </c>
      <c r="E3" s="4" t="str">
        <f>VLOOKUP(A3,HOP!A:L,12,0)</f>
        <v>1113.08</v>
      </c>
      <c r="F3" s="4" t="str">
        <f>VLOOKUP(A3,HOP!A:C,3,0)</f>
        <v>2531657</v>
      </c>
      <c r="G3" s="4">
        <f t="shared" ref="G3:G24" si="0">D3-E3</f>
        <v>-129.86</v>
      </c>
      <c r="H3" s="4" t="str">
        <f t="shared" ref="H3:H24" si="1">$H$1&amp;F3</f>
        <v>，2531657</v>
      </c>
      <c r="I3" s="4" t="str">
        <f>VLOOKUP(A3,HOP!A:U,21,0)</f>
        <v>直连</v>
      </c>
      <c r="J3" s="4" t="s">
        <v>140</v>
      </c>
    </row>
    <row r="4" s="4" customFormat="1" spans="1:9">
      <c r="A4" s="5">
        <v>17884254119</v>
      </c>
      <c r="B4" s="6">
        <v>44704</v>
      </c>
      <c r="C4" s="6">
        <v>44705</v>
      </c>
      <c r="D4" s="4">
        <v>697</v>
      </c>
      <c r="E4" s="4" t="str">
        <f>VLOOKUP(A4,HOP!A:L,12,0)</f>
        <v>697.00</v>
      </c>
      <c r="F4" s="4" t="str">
        <f>VLOOKUP(A4,HOP!A:C,3,0)</f>
        <v>2534817</v>
      </c>
      <c r="G4" s="4">
        <f t="shared" si="0"/>
        <v>0</v>
      </c>
      <c r="H4" s="4" t="str">
        <f t="shared" si="1"/>
        <v>，2534817</v>
      </c>
      <c r="I4" s="4" t="str">
        <f>VLOOKUP(A4,HOP!A:U,21,0)</f>
        <v>直连</v>
      </c>
    </row>
    <row r="5" s="4" customFormat="1" spans="1:9">
      <c r="A5" s="5">
        <v>17885927373</v>
      </c>
      <c r="B5" s="6">
        <v>44703</v>
      </c>
      <c r="C5" s="6">
        <v>44705</v>
      </c>
      <c r="D5" s="4">
        <v>1545</v>
      </c>
      <c r="E5" s="4" t="str">
        <f>VLOOKUP(A5,HOP!A:L,12,0)</f>
        <v>1545.00</v>
      </c>
      <c r="F5" s="4" t="str">
        <f>VLOOKUP(A5,HOP!A:C,3,0)</f>
        <v>2535657</v>
      </c>
      <c r="G5" s="4">
        <f t="shared" si="0"/>
        <v>0</v>
      </c>
      <c r="H5" s="4" t="str">
        <f t="shared" si="1"/>
        <v>，2535657</v>
      </c>
      <c r="I5" s="4" t="str">
        <f>VLOOKUP(A5,HOP!A:U,21,0)</f>
        <v>直连</v>
      </c>
    </row>
    <row r="6" s="4" customFormat="1" spans="1:9">
      <c r="A6" s="5">
        <v>17900400118</v>
      </c>
      <c r="B6" s="6">
        <v>44701</v>
      </c>
      <c r="C6" s="6">
        <v>44705</v>
      </c>
      <c r="D6" s="4">
        <v>1243</v>
      </c>
      <c r="E6" s="4" t="str">
        <f>VLOOKUP(A6,HOP!A:L,12,0)</f>
        <v>1243.00</v>
      </c>
      <c r="F6" s="4" t="str">
        <f>VLOOKUP(A6,HOP!A:C,3,0)</f>
        <v>2540556</v>
      </c>
      <c r="G6" s="4">
        <f t="shared" si="0"/>
        <v>0</v>
      </c>
      <c r="H6" s="4" t="str">
        <f t="shared" si="1"/>
        <v>，2540556</v>
      </c>
      <c r="I6" s="4" t="str">
        <f>VLOOKUP(A6,HOP!A:U,21,0)</f>
        <v>直连</v>
      </c>
    </row>
    <row r="7" s="4" customFormat="1" spans="1:9">
      <c r="A7" s="5">
        <v>17907695498</v>
      </c>
      <c r="B7" s="6">
        <v>44702</v>
      </c>
      <c r="C7" s="6">
        <v>44705</v>
      </c>
      <c r="D7" s="4">
        <v>2775</v>
      </c>
      <c r="E7" s="4" t="str">
        <f>VLOOKUP(A7,HOP!A:L,12,0)</f>
        <v>2775.00</v>
      </c>
      <c r="F7" s="4" t="str">
        <f>VLOOKUP(A7,HOP!A:C,3,0)</f>
        <v>2543170</v>
      </c>
      <c r="G7" s="4">
        <f t="shared" si="0"/>
        <v>0</v>
      </c>
      <c r="H7" s="4" t="str">
        <f t="shared" si="1"/>
        <v>，2543170</v>
      </c>
      <c r="I7" s="4" t="str">
        <f>VLOOKUP(A7,HOP!A:U,21,0)</f>
        <v>直连</v>
      </c>
    </row>
    <row r="8" s="4" customFormat="1" spans="1:9">
      <c r="A8" s="5">
        <v>17908015235</v>
      </c>
      <c r="B8" s="6">
        <v>44704</v>
      </c>
      <c r="C8" s="6">
        <v>44705</v>
      </c>
      <c r="D8" s="4">
        <v>357</v>
      </c>
      <c r="E8" s="4" t="str">
        <f>VLOOKUP(A8,HOP!A:L,12,0)</f>
        <v>357.00</v>
      </c>
      <c r="F8" s="4" t="str">
        <f>VLOOKUP(A8,HOP!A:C,3,0)</f>
        <v>2543271</v>
      </c>
      <c r="G8" s="4">
        <f t="shared" si="0"/>
        <v>0</v>
      </c>
      <c r="H8" s="4" t="str">
        <f t="shared" si="1"/>
        <v>，2543271</v>
      </c>
      <c r="I8" s="4" t="str">
        <f>VLOOKUP(A8,HOP!A:U,21,0)</f>
        <v>直连</v>
      </c>
    </row>
    <row r="9" s="4" customFormat="1" spans="1:9">
      <c r="A9" s="5">
        <v>17918827805</v>
      </c>
      <c r="B9" s="6">
        <v>44704</v>
      </c>
      <c r="C9" s="6">
        <v>44705</v>
      </c>
      <c r="D9" s="4">
        <v>1493</v>
      </c>
      <c r="E9" s="4" t="str">
        <f>VLOOKUP(A9,HOP!A:L,12,0)</f>
        <v>1493.00</v>
      </c>
      <c r="F9" s="4" t="str">
        <f>VLOOKUP(A9,HOP!A:C,3,0)</f>
        <v>2546582</v>
      </c>
      <c r="G9" s="4">
        <f t="shared" si="0"/>
        <v>0</v>
      </c>
      <c r="H9" s="4" t="str">
        <f t="shared" si="1"/>
        <v>，2546582</v>
      </c>
      <c r="I9" s="4" t="str">
        <f>VLOOKUP(A9,HOP!A:U,21,0)</f>
        <v>直连</v>
      </c>
    </row>
    <row r="10" s="4" customFormat="1" spans="1:9">
      <c r="A10" s="5">
        <v>17949720327</v>
      </c>
      <c r="B10" s="6">
        <v>44702</v>
      </c>
      <c r="C10" s="6">
        <v>44705</v>
      </c>
      <c r="D10" s="4">
        <v>2406</v>
      </c>
      <c r="E10" s="4" t="str">
        <f>VLOOKUP(A10,HOP!A:L,12,0)</f>
        <v>2406.00</v>
      </c>
      <c r="F10" s="4" t="str">
        <f>VLOOKUP(A10,HOP!A:C,3,0)</f>
        <v>2554644</v>
      </c>
      <c r="G10" s="4">
        <f t="shared" si="0"/>
        <v>0</v>
      </c>
      <c r="H10" s="4" t="str">
        <f t="shared" si="1"/>
        <v>，2554644</v>
      </c>
      <c r="I10" s="4" t="str">
        <f>VLOOKUP(A10,HOP!A:U,21,0)</f>
        <v>直连</v>
      </c>
    </row>
    <row r="11" s="4" customFormat="1" hidden="1" spans="1:9">
      <c r="A11" s="5">
        <v>17949778162</v>
      </c>
      <c r="B11" s="6">
        <v>44703</v>
      </c>
      <c r="C11" s="6">
        <v>44705</v>
      </c>
      <c r="D11" s="4">
        <v>0</v>
      </c>
      <c r="E11" s="4" t="str">
        <f>VLOOKUP(A11,HOP!A:L,12,0)</f>
        <v>0.00</v>
      </c>
      <c r="F11" s="4" t="str">
        <f>VLOOKUP(A11,HOP!A:C,3,0)</f>
        <v>2554756</v>
      </c>
      <c r="G11" s="4">
        <f t="shared" si="0"/>
        <v>0</v>
      </c>
      <c r="H11" s="4" t="str">
        <f t="shared" si="1"/>
        <v>，2554756</v>
      </c>
      <c r="I11" s="4" t="str">
        <f>VLOOKUP(A11,HOP!A:U,21,0)</f>
        <v>直连</v>
      </c>
    </row>
    <row r="12" s="4" customFormat="1" spans="1:9">
      <c r="A12" s="5">
        <v>17961038101</v>
      </c>
      <c r="B12" s="6">
        <v>44704</v>
      </c>
      <c r="C12" s="6">
        <v>44705</v>
      </c>
      <c r="D12" s="4">
        <v>589</v>
      </c>
      <c r="E12" s="4" t="str">
        <f>VLOOKUP(A12,HOP!A:L,12,0)</f>
        <v>589.00</v>
      </c>
      <c r="F12" s="4" t="str">
        <f>VLOOKUP(A12,HOP!A:C,3,0)</f>
        <v>2556948</v>
      </c>
      <c r="G12" s="4">
        <f t="shared" si="0"/>
        <v>0</v>
      </c>
      <c r="H12" s="4" t="str">
        <f t="shared" si="1"/>
        <v>，2556948</v>
      </c>
      <c r="I12" s="4" t="str">
        <f>VLOOKUP(A12,HOP!A:U,21,0)</f>
        <v>直连</v>
      </c>
    </row>
    <row r="13" s="4" customFormat="1" spans="1:9">
      <c r="A13" s="5">
        <v>17961231215</v>
      </c>
      <c r="B13" s="6">
        <v>44701</v>
      </c>
      <c r="C13" s="6">
        <v>44705</v>
      </c>
      <c r="D13" s="4">
        <v>1944</v>
      </c>
      <c r="E13" s="4" t="str">
        <f>VLOOKUP(A13,HOP!A:L,12,0)</f>
        <v>1944.00</v>
      </c>
      <c r="F13" s="4" t="str">
        <f>VLOOKUP(A13,HOP!A:C,3,0)</f>
        <v>2557055</v>
      </c>
      <c r="G13" s="4">
        <f t="shared" si="0"/>
        <v>0</v>
      </c>
      <c r="H13" s="4" t="str">
        <f t="shared" si="1"/>
        <v>，2557055</v>
      </c>
      <c r="I13" s="4" t="str">
        <f>VLOOKUP(A13,HOP!A:U,21,0)</f>
        <v>直连</v>
      </c>
    </row>
    <row r="14" s="4" customFormat="1" spans="1:9">
      <c r="A14" s="5">
        <v>17961367673</v>
      </c>
      <c r="B14" s="6">
        <v>44704</v>
      </c>
      <c r="C14" s="6">
        <v>44705</v>
      </c>
      <c r="D14" s="4">
        <v>2273</v>
      </c>
      <c r="E14" s="4" t="str">
        <f>VLOOKUP(A14,HOP!A:L,12,0)</f>
        <v>2273.00</v>
      </c>
      <c r="F14" s="4" t="str">
        <f>VLOOKUP(A14,HOP!A:C,3,0)</f>
        <v>2557120</v>
      </c>
      <c r="G14" s="4">
        <f t="shared" si="0"/>
        <v>0</v>
      </c>
      <c r="H14" s="4" t="str">
        <f t="shared" si="1"/>
        <v>，2557120</v>
      </c>
      <c r="I14" s="4" t="str">
        <f>VLOOKUP(A14,HOP!A:U,21,0)</f>
        <v>直连</v>
      </c>
    </row>
    <row r="15" s="4" customFormat="1" spans="1:9">
      <c r="A15" s="5">
        <v>17961606783</v>
      </c>
      <c r="B15" s="6">
        <v>44704</v>
      </c>
      <c r="C15" s="6">
        <v>44705</v>
      </c>
      <c r="D15" s="4">
        <v>871</v>
      </c>
      <c r="E15" s="4" t="str">
        <f>VLOOKUP(A15,HOP!A:L,12,0)</f>
        <v>871.00</v>
      </c>
      <c r="F15" s="4" t="str">
        <f>VLOOKUP(A15,HOP!A:C,3,0)</f>
        <v>2557255</v>
      </c>
      <c r="G15" s="4">
        <f t="shared" si="0"/>
        <v>0</v>
      </c>
      <c r="H15" s="4" t="str">
        <f t="shared" si="1"/>
        <v>，2557255</v>
      </c>
      <c r="I15" s="4" t="str">
        <f>VLOOKUP(A15,HOP!A:U,21,0)</f>
        <v>直连</v>
      </c>
    </row>
    <row r="16" s="4" customFormat="1" hidden="1" spans="1:9">
      <c r="A16" s="5">
        <v>17968124289</v>
      </c>
      <c r="B16" s="6">
        <v>44704</v>
      </c>
      <c r="C16" s="6">
        <v>44705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17972830333</v>
      </c>
      <c r="B17" s="6">
        <v>44704</v>
      </c>
      <c r="C17" s="6">
        <v>44705</v>
      </c>
      <c r="D17" s="4">
        <v>298</v>
      </c>
      <c r="E17" s="4" t="str">
        <f>VLOOKUP(A17,HOP!A:L,12,0)</f>
        <v>298.00</v>
      </c>
      <c r="F17" s="4" t="str">
        <f>VLOOKUP(A17,HOP!A:C,3,0)</f>
        <v>2559490</v>
      </c>
      <c r="G17" s="4">
        <f t="shared" si="0"/>
        <v>0</v>
      </c>
      <c r="H17" s="4" t="str">
        <f t="shared" si="1"/>
        <v>，2559490</v>
      </c>
      <c r="I17" s="4" t="str">
        <f>VLOOKUP(A17,HOP!A:U,21,0)</f>
        <v>直连</v>
      </c>
    </row>
    <row r="18" s="4" customFormat="1" spans="1:9">
      <c r="A18" s="5">
        <v>17976368773</v>
      </c>
      <c r="B18" s="6">
        <v>44704</v>
      </c>
      <c r="C18" s="6">
        <v>44705</v>
      </c>
      <c r="D18" s="4">
        <v>667</v>
      </c>
      <c r="E18" s="4" t="str">
        <f>VLOOKUP(A18,HOP!A:L,12,0)</f>
        <v>667.00</v>
      </c>
      <c r="F18" s="4" t="str">
        <f>VLOOKUP(A18,HOP!A:C,3,0)</f>
        <v>2560218</v>
      </c>
      <c r="G18" s="4">
        <f t="shared" si="0"/>
        <v>0</v>
      </c>
      <c r="H18" s="4" t="str">
        <f t="shared" si="1"/>
        <v>，2560218</v>
      </c>
      <c r="I18" s="4" t="str">
        <f>VLOOKUP(A18,HOP!A:U,21,0)</f>
        <v>直连</v>
      </c>
    </row>
    <row r="19" s="4" customFormat="1" spans="1:9">
      <c r="A19" s="5">
        <v>17976639030</v>
      </c>
      <c r="B19" s="6">
        <v>44704</v>
      </c>
      <c r="C19" s="6">
        <v>44705</v>
      </c>
      <c r="D19" s="4">
        <v>1180</v>
      </c>
      <c r="E19" s="4" t="str">
        <f>VLOOKUP(A19,HOP!A:L,12,0)</f>
        <v>1180.00</v>
      </c>
      <c r="F19" s="4" t="str">
        <f>VLOOKUP(A19,HOP!A:C,3,0)</f>
        <v>2560347</v>
      </c>
      <c r="G19" s="4">
        <f t="shared" si="0"/>
        <v>0</v>
      </c>
      <c r="H19" s="4" t="str">
        <f t="shared" si="1"/>
        <v>，2560347</v>
      </c>
      <c r="I19" s="4" t="str">
        <f>VLOOKUP(A19,HOP!A:U,21,0)</f>
        <v>直连</v>
      </c>
    </row>
    <row r="20" s="4" customFormat="1" spans="1:9">
      <c r="A20" s="5">
        <v>17977089915</v>
      </c>
      <c r="B20" s="6">
        <v>44704</v>
      </c>
      <c r="C20" s="6">
        <v>44705</v>
      </c>
      <c r="D20" s="4">
        <v>2060</v>
      </c>
      <c r="E20" s="4" t="str">
        <f>VLOOKUP(A20,HOP!A:L,12,0)</f>
        <v>2060.00</v>
      </c>
      <c r="F20" s="4" t="str">
        <f>VLOOKUP(A20,HOP!A:C,3,0)</f>
        <v>2560511</v>
      </c>
      <c r="G20" s="4">
        <f t="shared" si="0"/>
        <v>0</v>
      </c>
      <c r="H20" s="4" t="str">
        <f t="shared" si="1"/>
        <v>，2560511</v>
      </c>
      <c r="I20" s="4" t="str">
        <f>VLOOKUP(A20,HOP!A:U,21,0)</f>
        <v>直连</v>
      </c>
    </row>
    <row r="21" s="4" customFormat="1" spans="1:9">
      <c r="A21" s="5">
        <v>17977646746</v>
      </c>
      <c r="B21" s="6">
        <v>44704</v>
      </c>
      <c r="C21" s="6">
        <v>44705</v>
      </c>
      <c r="D21" s="4">
        <v>367</v>
      </c>
      <c r="E21" s="4" t="str">
        <f>VLOOKUP(A21,HOP!A:L,12,0)</f>
        <v>367.00</v>
      </c>
      <c r="F21" s="4" t="str">
        <f>VLOOKUP(A21,HOP!A:C,3,0)</f>
        <v>2560824</v>
      </c>
      <c r="G21" s="4">
        <f t="shared" si="0"/>
        <v>0</v>
      </c>
      <c r="H21" s="4" t="str">
        <f t="shared" si="1"/>
        <v>，2560824</v>
      </c>
      <c r="I21" s="4" t="str">
        <f>VLOOKUP(A21,HOP!A:U,21,0)</f>
        <v>直连</v>
      </c>
    </row>
    <row r="22" s="4" customFormat="1" spans="1:9">
      <c r="A22" s="5">
        <v>17980310674</v>
      </c>
      <c r="B22" s="6">
        <v>44704</v>
      </c>
      <c r="C22" s="6">
        <v>44705</v>
      </c>
      <c r="D22" s="4">
        <v>722</v>
      </c>
      <c r="E22" s="4" t="str">
        <f>VLOOKUP(A22,HOP!A:L,12,0)</f>
        <v>722.00</v>
      </c>
      <c r="F22" s="4" t="str">
        <f>VLOOKUP(A22,HOP!A:C,3,0)</f>
        <v>2561216</v>
      </c>
      <c r="G22" s="4">
        <f t="shared" si="0"/>
        <v>0</v>
      </c>
      <c r="H22" s="4" t="str">
        <f t="shared" si="1"/>
        <v>，2561216</v>
      </c>
      <c r="I22" s="4" t="str">
        <f>VLOOKUP(A22,HOP!A:U,21,0)</f>
        <v>直连</v>
      </c>
    </row>
    <row r="23" s="4" customFormat="1" spans="1:9">
      <c r="A23" s="5">
        <v>17981334978</v>
      </c>
      <c r="B23" s="6">
        <v>44704</v>
      </c>
      <c r="C23" s="6">
        <v>44705</v>
      </c>
      <c r="D23" s="4">
        <v>468</v>
      </c>
      <c r="E23" s="4" t="str">
        <f>VLOOKUP(A23,HOP!A:L,12,0)</f>
        <v>468.00</v>
      </c>
      <c r="F23" s="4" t="str">
        <f>VLOOKUP(A23,HOP!A:C,3,0)</f>
        <v>2561572</v>
      </c>
      <c r="G23" s="4">
        <f t="shared" si="0"/>
        <v>0</v>
      </c>
      <c r="H23" s="4" t="str">
        <f t="shared" si="1"/>
        <v>，2561572</v>
      </c>
      <c r="I23" s="4" t="str">
        <f>VLOOKUP(A23,HOP!A:U,21,0)</f>
        <v>直连</v>
      </c>
    </row>
    <row r="24" s="4" customFormat="1" spans="1:9">
      <c r="A24" s="5">
        <v>17981565171</v>
      </c>
      <c r="B24" s="6">
        <v>44704</v>
      </c>
      <c r="C24" s="6">
        <v>44705</v>
      </c>
      <c r="D24" s="4">
        <v>390</v>
      </c>
      <c r="E24" s="4" t="str">
        <f>VLOOKUP(A24,HOP!A:L,12,0)</f>
        <v>390.00</v>
      </c>
      <c r="F24" s="4" t="str">
        <f>VLOOKUP(A24,HOP!A:C,3,0)</f>
        <v>2561705</v>
      </c>
      <c r="G24" s="4">
        <f t="shared" si="0"/>
        <v>0</v>
      </c>
      <c r="H24" s="4" t="str">
        <f t="shared" si="1"/>
        <v>，2561705</v>
      </c>
      <c r="I24" s="4" t="str">
        <f>VLOOKUP(A24,HOP!A:U,21,0)</f>
        <v>直连</v>
      </c>
    </row>
    <row r="26" spans="4:4">
      <c r="D26" s="4">
        <f>SUM(D2:D25)</f>
        <v>50862.22</v>
      </c>
    </row>
    <row r="27" spans="4:4">
      <c r="D27" s="4" t="s">
        <v>141</v>
      </c>
    </row>
    <row r="31" spans="1:1">
      <c r="A31" s="4" t="s">
        <v>142</v>
      </c>
    </row>
    <row r="32" spans="1:1">
      <c r="A32" s="4" t="s">
        <v>143</v>
      </c>
    </row>
  </sheetData>
  <autoFilter ref="A1:XFD27">
    <filterColumn colId="3">
      <filters blank="1">
        <filter val="390"/>
        <filter val="1493"/>
        <filter val="357"/>
        <filter val="697"/>
        <filter val="298"/>
        <filter val="2060"/>
        <filter val="722"/>
        <filter val="50862.22"/>
        <filter val="983.22"/>
        <filter val="367"/>
        <filter val="667"/>
        <filter val="468"/>
        <filter val="871"/>
        <filter val="2273"/>
        <filter val="27534"/>
        <filter val="50862.22 HKD"/>
        <filter val="2775"/>
        <filter val="1180"/>
        <filter val="1243"/>
        <filter val="1944"/>
        <filter val="1545"/>
        <filter val="2406"/>
        <filter val="5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144</v>
      </c>
      <c r="B1" s="2" t="s">
        <v>145</v>
      </c>
      <c r="C1" s="2" t="s">
        <v>146</v>
      </c>
      <c r="D1" s="2" t="s">
        <v>147</v>
      </c>
      <c r="E1" s="2" t="s">
        <v>13</v>
      </c>
      <c r="F1" s="2" t="s">
        <v>5</v>
      </c>
      <c r="G1" s="2" t="s">
        <v>6</v>
      </c>
      <c r="H1" s="2" t="s">
        <v>148</v>
      </c>
      <c r="I1" s="2" t="s">
        <v>149</v>
      </c>
      <c r="J1" s="2" t="s">
        <v>150</v>
      </c>
      <c r="K1" s="2" t="s">
        <v>151</v>
      </c>
      <c r="L1" s="2" t="s">
        <v>152</v>
      </c>
      <c r="M1" s="2" t="s">
        <v>153</v>
      </c>
      <c r="N1" s="2" t="s">
        <v>154</v>
      </c>
      <c r="O1" s="2" t="s">
        <v>155</v>
      </c>
      <c r="P1" s="2" t="s">
        <v>156</v>
      </c>
      <c r="Q1" s="2" t="s">
        <v>157</v>
      </c>
      <c r="R1" s="2" t="s">
        <v>158</v>
      </c>
      <c r="S1" s="2" t="s">
        <v>159</v>
      </c>
      <c r="T1" s="2" t="s">
        <v>160</v>
      </c>
      <c r="U1" s="2" t="s">
        <v>161</v>
      </c>
    </row>
    <row r="2" s="1" customFormat="1" spans="1:21">
      <c r="A2" s="3">
        <v>17977646746</v>
      </c>
      <c r="B2" s="1" t="s">
        <v>162</v>
      </c>
      <c r="C2" s="1" t="s">
        <v>163</v>
      </c>
      <c r="D2" s="1" t="s">
        <v>164</v>
      </c>
      <c r="E2" s="1" t="s">
        <v>165</v>
      </c>
      <c r="F2" s="1" t="s">
        <v>162</v>
      </c>
      <c r="G2" s="1" t="s">
        <v>166</v>
      </c>
      <c r="H2" s="1" t="s">
        <v>167</v>
      </c>
      <c r="I2" s="1" t="s">
        <v>168</v>
      </c>
      <c r="J2" s="1" t="s">
        <v>30</v>
      </c>
      <c r="K2" s="1" t="s">
        <v>169</v>
      </c>
      <c r="L2" s="1" t="s">
        <v>169</v>
      </c>
      <c r="M2" s="1" t="s">
        <v>170</v>
      </c>
      <c r="N2" s="1" t="s">
        <v>170</v>
      </c>
      <c r="O2" s="1" t="s">
        <v>171</v>
      </c>
      <c r="P2" s="1" t="s">
        <v>172</v>
      </c>
      <c r="Q2" s="1" t="s">
        <v>173</v>
      </c>
      <c r="R2" s="1" t="s">
        <v>174</v>
      </c>
      <c r="S2" s="1" t="s">
        <v>175</v>
      </c>
      <c r="T2" s="1" t="s">
        <v>176</v>
      </c>
      <c r="U2" s="1" t="s">
        <v>177</v>
      </c>
    </row>
    <row r="3" s="1" customFormat="1" spans="1:21">
      <c r="A3" s="3">
        <v>17977089915</v>
      </c>
      <c r="B3" s="1" t="s">
        <v>178</v>
      </c>
      <c r="C3" s="1" t="s">
        <v>179</v>
      </c>
      <c r="D3" s="1" t="s">
        <v>180</v>
      </c>
      <c r="E3" s="1" t="s">
        <v>181</v>
      </c>
      <c r="F3" s="1" t="s">
        <v>162</v>
      </c>
      <c r="G3" s="1" t="s">
        <v>166</v>
      </c>
      <c r="H3" s="1" t="s">
        <v>167</v>
      </c>
      <c r="I3" s="1" t="s">
        <v>182</v>
      </c>
      <c r="J3" s="1" t="s">
        <v>30</v>
      </c>
      <c r="K3" s="1" t="s">
        <v>183</v>
      </c>
      <c r="L3" s="1" t="s">
        <v>183</v>
      </c>
      <c r="M3" s="1" t="s">
        <v>170</v>
      </c>
      <c r="N3" s="1" t="s">
        <v>170</v>
      </c>
      <c r="O3" s="1" t="s">
        <v>171</v>
      </c>
      <c r="P3" s="1" t="s">
        <v>172</v>
      </c>
      <c r="Q3" s="1" t="s">
        <v>173</v>
      </c>
      <c r="R3" s="1" t="s">
        <v>184</v>
      </c>
      <c r="S3" s="1" t="s">
        <v>175</v>
      </c>
      <c r="T3" s="1" t="s">
        <v>176</v>
      </c>
      <c r="U3" s="1" t="s">
        <v>177</v>
      </c>
    </row>
    <row r="4" s="1" customFormat="1" spans="1:21">
      <c r="A4" s="3">
        <v>17976639030</v>
      </c>
      <c r="B4" s="1" t="s">
        <v>178</v>
      </c>
      <c r="C4" s="1" t="s">
        <v>185</v>
      </c>
      <c r="D4" s="1" t="s">
        <v>186</v>
      </c>
      <c r="E4" s="1" t="s">
        <v>187</v>
      </c>
      <c r="F4" s="1" t="s">
        <v>162</v>
      </c>
      <c r="G4" s="1" t="s">
        <v>166</v>
      </c>
      <c r="H4" s="1" t="s">
        <v>167</v>
      </c>
      <c r="I4" s="1" t="s">
        <v>188</v>
      </c>
      <c r="J4" s="1" t="s">
        <v>30</v>
      </c>
      <c r="K4" s="1" t="s">
        <v>189</v>
      </c>
      <c r="L4" s="1" t="s">
        <v>189</v>
      </c>
      <c r="M4" s="1" t="s">
        <v>170</v>
      </c>
      <c r="N4" s="1" t="s">
        <v>170</v>
      </c>
      <c r="O4" s="1" t="s">
        <v>171</v>
      </c>
      <c r="P4" s="1" t="s">
        <v>172</v>
      </c>
      <c r="Q4" s="1" t="s">
        <v>173</v>
      </c>
      <c r="R4" s="1" t="s">
        <v>190</v>
      </c>
      <c r="S4" s="1" t="s">
        <v>175</v>
      </c>
      <c r="T4" s="1" t="s">
        <v>176</v>
      </c>
      <c r="U4" s="1" t="s">
        <v>177</v>
      </c>
    </row>
    <row r="5" s="1" customFormat="1" spans="1:21">
      <c r="A5" s="3">
        <v>17976368773</v>
      </c>
      <c r="B5" s="1" t="s">
        <v>178</v>
      </c>
      <c r="C5" s="1" t="s">
        <v>191</v>
      </c>
      <c r="D5" s="1" t="s">
        <v>192</v>
      </c>
      <c r="E5" s="1" t="s">
        <v>193</v>
      </c>
      <c r="F5" s="1" t="s">
        <v>162</v>
      </c>
      <c r="G5" s="1" t="s">
        <v>166</v>
      </c>
      <c r="H5" s="1" t="s">
        <v>167</v>
      </c>
      <c r="I5" s="1" t="s">
        <v>194</v>
      </c>
      <c r="J5" s="1" t="s">
        <v>30</v>
      </c>
      <c r="K5" s="1" t="s">
        <v>195</v>
      </c>
      <c r="L5" s="1" t="s">
        <v>195</v>
      </c>
      <c r="M5" s="1" t="s">
        <v>170</v>
      </c>
      <c r="N5" s="1" t="s">
        <v>170</v>
      </c>
      <c r="O5" s="1" t="s">
        <v>171</v>
      </c>
      <c r="P5" s="1" t="s">
        <v>172</v>
      </c>
      <c r="Q5" s="1" t="s">
        <v>173</v>
      </c>
      <c r="R5" s="1" t="s">
        <v>196</v>
      </c>
      <c r="S5" s="1" t="s">
        <v>175</v>
      </c>
      <c r="T5" s="1" t="s">
        <v>176</v>
      </c>
      <c r="U5" s="1" t="s">
        <v>177</v>
      </c>
    </row>
    <row r="6" s="1" customFormat="1" spans="1:21">
      <c r="A6" s="3">
        <v>17980310674</v>
      </c>
      <c r="B6" s="1" t="s">
        <v>162</v>
      </c>
      <c r="C6" s="1" t="s">
        <v>197</v>
      </c>
      <c r="D6" s="1" t="s">
        <v>198</v>
      </c>
      <c r="E6" s="1" t="s">
        <v>199</v>
      </c>
      <c r="F6" s="1" t="s">
        <v>162</v>
      </c>
      <c r="G6" s="1" t="s">
        <v>166</v>
      </c>
      <c r="H6" s="1" t="s">
        <v>167</v>
      </c>
      <c r="I6" s="1" t="s">
        <v>200</v>
      </c>
      <c r="J6" s="1" t="s">
        <v>30</v>
      </c>
      <c r="K6" s="1" t="s">
        <v>201</v>
      </c>
      <c r="L6" s="1" t="s">
        <v>201</v>
      </c>
      <c r="M6" s="1" t="s">
        <v>170</v>
      </c>
      <c r="N6" s="1" t="s">
        <v>170</v>
      </c>
      <c r="O6" s="1" t="s">
        <v>171</v>
      </c>
      <c r="P6" s="1" t="s">
        <v>172</v>
      </c>
      <c r="Q6" s="1" t="s">
        <v>173</v>
      </c>
      <c r="R6" s="1" t="s">
        <v>202</v>
      </c>
      <c r="S6" s="1" t="s">
        <v>175</v>
      </c>
      <c r="T6" s="1" t="s">
        <v>176</v>
      </c>
      <c r="U6" s="1" t="s">
        <v>177</v>
      </c>
    </row>
    <row r="7" s="1" customFormat="1" spans="1:21">
      <c r="A7" s="3">
        <v>17981334978</v>
      </c>
      <c r="B7" s="1" t="s">
        <v>162</v>
      </c>
      <c r="C7" s="1" t="s">
        <v>203</v>
      </c>
      <c r="D7" s="1" t="s">
        <v>204</v>
      </c>
      <c r="E7" s="1" t="s">
        <v>205</v>
      </c>
      <c r="F7" s="1" t="s">
        <v>162</v>
      </c>
      <c r="G7" s="1" t="s">
        <v>166</v>
      </c>
      <c r="H7" s="1" t="s">
        <v>167</v>
      </c>
      <c r="I7" s="1" t="s">
        <v>206</v>
      </c>
      <c r="J7" s="1" t="s">
        <v>30</v>
      </c>
      <c r="K7" s="1" t="s">
        <v>207</v>
      </c>
      <c r="L7" s="1" t="s">
        <v>207</v>
      </c>
      <c r="M7" s="1" t="s">
        <v>170</v>
      </c>
      <c r="N7" s="1" t="s">
        <v>170</v>
      </c>
      <c r="O7" s="1" t="s">
        <v>171</v>
      </c>
      <c r="P7" s="1" t="s">
        <v>172</v>
      </c>
      <c r="Q7" s="1" t="s">
        <v>173</v>
      </c>
      <c r="R7" s="1" t="s">
        <v>208</v>
      </c>
      <c r="S7" s="1" t="s">
        <v>175</v>
      </c>
      <c r="T7" s="1" t="s">
        <v>176</v>
      </c>
      <c r="U7" s="1" t="s">
        <v>177</v>
      </c>
    </row>
    <row r="8" s="1" customFormat="1" spans="1:21">
      <c r="A8" s="3">
        <v>17961367673</v>
      </c>
      <c r="B8" s="1" t="s">
        <v>209</v>
      </c>
      <c r="C8" s="1" t="s">
        <v>210</v>
      </c>
      <c r="D8" s="1" t="s">
        <v>211</v>
      </c>
      <c r="E8" s="1" t="s">
        <v>212</v>
      </c>
      <c r="F8" s="1" t="s">
        <v>162</v>
      </c>
      <c r="G8" s="1" t="s">
        <v>166</v>
      </c>
      <c r="H8" s="1" t="s">
        <v>167</v>
      </c>
      <c r="I8" s="1" t="s">
        <v>213</v>
      </c>
      <c r="J8" s="1" t="s">
        <v>30</v>
      </c>
      <c r="K8" s="1" t="s">
        <v>214</v>
      </c>
      <c r="L8" s="1" t="s">
        <v>214</v>
      </c>
      <c r="M8" s="1" t="s">
        <v>170</v>
      </c>
      <c r="N8" s="1" t="s">
        <v>170</v>
      </c>
      <c r="O8" s="1" t="s">
        <v>171</v>
      </c>
      <c r="P8" s="1" t="s">
        <v>172</v>
      </c>
      <c r="Q8" s="1" t="s">
        <v>173</v>
      </c>
      <c r="R8" s="1" t="s">
        <v>215</v>
      </c>
      <c r="S8" s="1" t="s">
        <v>175</v>
      </c>
      <c r="T8" s="1" t="s">
        <v>176</v>
      </c>
      <c r="U8" s="1" t="s">
        <v>177</v>
      </c>
    </row>
    <row r="9" s="1" customFormat="1" spans="1:21">
      <c r="A9" s="3">
        <v>17961231215</v>
      </c>
      <c r="B9" s="1" t="s">
        <v>209</v>
      </c>
      <c r="C9" s="1" t="s">
        <v>216</v>
      </c>
      <c r="D9" s="1" t="s">
        <v>217</v>
      </c>
      <c r="E9" s="1" t="s">
        <v>218</v>
      </c>
      <c r="F9" s="1" t="s">
        <v>209</v>
      </c>
      <c r="G9" s="1" t="s">
        <v>166</v>
      </c>
      <c r="H9" s="1" t="s">
        <v>167</v>
      </c>
      <c r="I9" s="1" t="s">
        <v>219</v>
      </c>
      <c r="J9" s="1" t="s">
        <v>30</v>
      </c>
      <c r="K9" s="1" t="s">
        <v>220</v>
      </c>
      <c r="L9" s="1" t="s">
        <v>220</v>
      </c>
      <c r="M9" s="1" t="s">
        <v>170</v>
      </c>
      <c r="N9" s="1" t="s">
        <v>170</v>
      </c>
      <c r="O9" s="1" t="s">
        <v>171</v>
      </c>
      <c r="P9" s="1" t="s">
        <v>172</v>
      </c>
      <c r="Q9" s="1" t="s">
        <v>173</v>
      </c>
      <c r="R9" s="1" t="s">
        <v>221</v>
      </c>
      <c r="S9" s="1" t="s">
        <v>175</v>
      </c>
      <c r="T9" s="1" t="s">
        <v>176</v>
      </c>
      <c r="U9" s="1" t="s">
        <v>177</v>
      </c>
    </row>
    <row r="10" s="1" customFormat="1" spans="1:21">
      <c r="A10" s="3">
        <v>17961038101</v>
      </c>
      <c r="B10" s="1" t="s">
        <v>209</v>
      </c>
      <c r="C10" s="1" t="s">
        <v>222</v>
      </c>
      <c r="D10" s="1" t="s">
        <v>223</v>
      </c>
      <c r="E10" s="1" t="s">
        <v>224</v>
      </c>
      <c r="F10" s="1" t="s">
        <v>162</v>
      </c>
      <c r="G10" s="1" t="s">
        <v>166</v>
      </c>
      <c r="H10" s="1" t="s">
        <v>167</v>
      </c>
      <c r="I10" s="1" t="s">
        <v>225</v>
      </c>
      <c r="J10" s="1" t="s">
        <v>30</v>
      </c>
      <c r="K10" s="1" t="s">
        <v>226</v>
      </c>
      <c r="L10" s="1" t="s">
        <v>226</v>
      </c>
      <c r="M10" s="1" t="s">
        <v>170</v>
      </c>
      <c r="N10" s="1" t="s">
        <v>170</v>
      </c>
      <c r="O10" s="1" t="s">
        <v>171</v>
      </c>
      <c r="P10" s="1" t="s">
        <v>172</v>
      </c>
      <c r="Q10" s="1" t="s">
        <v>173</v>
      </c>
      <c r="R10" s="1" t="s">
        <v>227</v>
      </c>
      <c r="S10" s="1" t="s">
        <v>175</v>
      </c>
      <c r="T10" s="1" t="s">
        <v>176</v>
      </c>
      <c r="U10" s="1" t="s">
        <v>177</v>
      </c>
    </row>
    <row r="11" s="1" customFormat="1" spans="1:21">
      <c r="A11" s="3">
        <v>17981565171</v>
      </c>
      <c r="B11" s="1" t="s">
        <v>162</v>
      </c>
      <c r="C11" s="1" t="s">
        <v>228</v>
      </c>
      <c r="D11" s="1" t="s">
        <v>229</v>
      </c>
      <c r="E11" s="1" t="s">
        <v>230</v>
      </c>
      <c r="F11" s="1" t="s">
        <v>162</v>
      </c>
      <c r="G11" s="1" t="s">
        <v>166</v>
      </c>
      <c r="H11" s="1" t="s">
        <v>167</v>
      </c>
      <c r="I11" s="1" t="s">
        <v>231</v>
      </c>
      <c r="J11" s="1" t="s">
        <v>30</v>
      </c>
      <c r="K11" s="1" t="s">
        <v>232</v>
      </c>
      <c r="L11" s="1" t="s">
        <v>232</v>
      </c>
      <c r="M11" s="1" t="s">
        <v>170</v>
      </c>
      <c r="N11" s="1" t="s">
        <v>170</v>
      </c>
      <c r="O11" s="1" t="s">
        <v>171</v>
      </c>
      <c r="P11" s="1" t="s">
        <v>172</v>
      </c>
      <c r="Q11" s="1" t="s">
        <v>173</v>
      </c>
      <c r="R11" s="1" t="s">
        <v>233</v>
      </c>
      <c r="S11" s="1" t="s">
        <v>175</v>
      </c>
      <c r="T11" s="1" t="s">
        <v>176</v>
      </c>
      <c r="U11" s="1" t="s">
        <v>177</v>
      </c>
    </row>
    <row r="12" s="1" customFormat="1" spans="1:21">
      <c r="A12" s="3">
        <v>17949720327</v>
      </c>
      <c r="B12" s="1" t="s">
        <v>234</v>
      </c>
      <c r="C12" s="1" t="s">
        <v>235</v>
      </c>
      <c r="D12" s="1" t="s">
        <v>236</v>
      </c>
      <c r="E12" s="1" t="s">
        <v>237</v>
      </c>
      <c r="F12" s="1" t="s">
        <v>238</v>
      </c>
      <c r="G12" s="1" t="s">
        <v>166</v>
      </c>
      <c r="H12" s="1" t="s">
        <v>167</v>
      </c>
      <c r="I12" s="1" t="s">
        <v>239</v>
      </c>
      <c r="J12" s="1" t="s">
        <v>30</v>
      </c>
      <c r="K12" s="1" t="s">
        <v>240</v>
      </c>
      <c r="L12" s="1" t="s">
        <v>240</v>
      </c>
      <c r="M12" s="1" t="s">
        <v>170</v>
      </c>
      <c r="N12" s="1" t="s">
        <v>170</v>
      </c>
      <c r="O12" s="1" t="s">
        <v>171</v>
      </c>
      <c r="P12" s="1" t="s">
        <v>172</v>
      </c>
      <c r="Q12" s="1" t="s">
        <v>173</v>
      </c>
      <c r="R12" s="1" t="s">
        <v>241</v>
      </c>
      <c r="S12" s="1" t="s">
        <v>175</v>
      </c>
      <c r="T12" s="1" t="s">
        <v>176</v>
      </c>
      <c r="U12" s="1" t="s">
        <v>177</v>
      </c>
    </row>
    <row r="13" s="1" customFormat="1" spans="1:21">
      <c r="A13" s="3">
        <v>17918827805</v>
      </c>
      <c r="B13" s="1" t="s">
        <v>242</v>
      </c>
      <c r="C13" s="1" t="s">
        <v>243</v>
      </c>
      <c r="D13" s="1" t="s">
        <v>244</v>
      </c>
      <c r="E13" s="1" t="s">
        <v>245</v>
      </c>
      <c r="F13" s="1" t="s">
        <v>162</v>
      </c>
      <c r="G13" s="1" t="s">
        <v>166</v>
      </c>
      <c r="H13" s="1" t="s">
        <v>167</v>
      </c>
      <c r="I13" s="1" t="s">
        <v>246</v>
      </c>
      <c r="J13" s="1" t="s">
        <v>30</v>
      </c>
      <c r="K13" s="1" t="s">
        <v>247</v>
      </c>
      <c r="L13" s="1" t="s">
        <v>247</v>
      </c>
      <c r="M13" s="1" t="s">
        <v>170</v>
      </c>
      <c r="N13" s="1" t="s">
        <v>170</v>
      </c>
      <c r="O13" s="1" t="s">
        <v>171</v>
      </c>
      <c r="P13" s="1" t="s">
        <v>172</v>
      </c>
      <c r="Q13" s="1" t="s">
        <v>173</v>
      </c>
      <c r="R13" s="1" t="s">
        <v>248</v>
      </c>
      <c r="S13" s="1" t="s">
        <v>175</v>
      </c>
      <c r="T13" s="1" t="s">
        <v>176</v>
      </c>
      <c r="U13" s="1" t="s">
        <v>177</v>
      </c>
    </row>
    <row r="14" s="1" customFormat="1" spans="1:21">
      <c r="A14" s="3">
        <v>17972830333</v>
      </c>
      <c r="B14" s="1" t="s">
        <v>238</v>
      </c>
      <c r="C14" s="1" t="s">
        <v>249</v>
      </c>
      <c r="D14" s="1" t="s">
        <v>250</v>
      </c>
      <c r="E14" s="1" t="s">
        <v>251</v>
      </c>
      <c r="F14" s="1" t="s">
        <v>162</v>
      </c>
      <c r="G14" s="1" t="s">
        <v>166</v>
      </c>
      <c r="H14" s="1" t="s">
        <v>167</v>
      </c>
      <c r="I14" s="1" t="s">
        <v>252</v>
      </c>
      <c r="J14" s="1" t="s">
        <v>30</v>
      </c>
      <c r="K14" s="1" t="s">
        <v>253</v>
      </c>
      <c r="L14" s="1" t="s">
        <v>253</v>
      </c>
      <c r="M14" s="1" t="s">
        <v>170</v>
      </c>
      <c r="N14" s="1" t="s">
        <v>170</v>
      </c>
      <c r="O14" s="1" t="s">
        <v>171</v>
      </c>
      <c r="P14" s="1" t="s">
        <v>172</v>
      </c>
      <c r="Q14" s="1" t="s">
        <v>173</v>
      </c>
      <c r="R14" s="1" t="s">
        <v>254</v>
      </c>
      <c r="S14" s="1" t="s">
        <v>175</v>
      </c>
      <c r="T14" s="1" t="s">
        <v>176</v>
      </c>
      <c r="U14" s="1" t="s">
        <v>177</v>
      </c>
    </row>
    <row r="15" s="1" customFormat="1" spans="1:21">
      <c r="A15" s="3">
        <v>17961606783</v>
      </c>
      <c r="B15" s="1" t="s">
        <v>209</v>
      </c>
      <c r="C15" s="1" t="s">
        <v>255</v>
      </c>
      <c r="D15" s="1" t="s">
        <v>256</v>
      </c>
      <c r="E15" s="1" t="s">
        <v>257</v>
      </c>
      <c r="F15" s="1" t="s">
        <v>162</v>
      </c>
      <c r="G15" s="1" t="s">
        <v>166</v>
      </c>
      <c r="H15" s="1" t="s">
        <v>167</v>
      </c>
      <c r="I15" s="1" t="s">
        <v>258</v>
      </c>
      <c r="J15" s="1" t="s">
        <v>30</v>
      </c>
      <c r="K15" s="1" t="s">
        <v>259</v>
      </c>
      <c r="L15" s="1" t="s">
        <v>259</v>
      </c>
      <c r="M15" s="1" t="s">
        <v>170</v>
      </c>
      <c r="N15" s="1" t="s">
        <v>170</v>
      </c>
      <c r="O15" s="1" t="s">
        <v>171</v>
      </c>
      <c r="P15" s="1" t="s">
        <v>172</v>
      </c>
      <c r="Q15" s="1" t="s">
        <v>173</v>
      </c>
      <c r="R15" s="1" t="s">
        <v>260</v>
      </c>
      <c r="S15" s="1" t="s">
        <v>175</v>
      </c>
      <c r="T15" s="1" t="s">
        <v>176</v>
      </c>
      <c r="U15" s="1" t="s">
        <v>177</v>
      </c>
    </row>
    <row r="16" s="1" customFormat="1" spans="1:21">
      <c r="A16" s="3">
        <v>17949778162</v>
      </c>
      <c r="B16" s="1" t="s">
        <v>234</v>
      </c>
      <c r="C16" s="1" t="s">
        <v>261</v>
      </c>
      <c r="D16" s="1" t="s">
        <v>262</v>
      </c>
      <c r="E16" s="1" t="s">
        <v>263</v>
      </c>
      <c r="F16" s="1" t="s">
        <v>178</v>
      </c>
      <c r="G16" s="1" t="s">
        <v>166</v>
      </c>
      <c r="H16" s="1" t="s">
        <v>167</v>
      </c>
      <c r="I16" s="1" t="s">
        <v>171</v>
      </c>
      <c r="J16" s="1" t="s">
        <v>30</v>
      </c>
      <c r="K16" s="1" t="s">
        <v>171</v>
      </c>
      <c r="L16" s="1" t="s">
        <v>171</v>
      </c>
      <c r="M16" s="1" t="s">
        <v>170</v>
      </c>
      <c r="N16" s="1" t="s">
        <v>170</v>
      </c>
      <c r="O16" s="1" t="s">
        <v>171</v>
      </c>
      <c r="P16" s="1" t="s">
        <v>172</v>
      </c>
      <c r="Q16" s="1" t="s">
        <v>173</v>
      </c>
      <c r="R16" s="1" t="s">
        <v>264</v>
      </c>
      <c r="S16" s="1" t="s">
        <v>175</v>
      </c>
      <c r="T16" s="1" t="s">
        <v>176</v>
      </c>
      <c r="U16" s="1" t="s">
        <v>177</v>
      </c>
    </row>
    <row r="17" s="1" customFormat="1" spans="1:21">
      <c r="A17" s="3">
        <v>17885927373</v>
      </c>
      <c r="B17" s="1" t="s">
        <v>265</v>
      </c>
      <c r="C17" s="1" t="s">
        <v>266</v>
      </c>
      <c r="D17" s="1" t="s">
        <v>267</v>
      </c>
      <c r="E17" s="1" t="s">
        <v>268</v>
      </c>
      <c r="F17" s="1" t="s">
        <v>178</v>
      </c>
      <c r="G17" s="1" t="s">
        <v>166</v>
      </c>
      <c r="H17" s="1" t="s">
        <v>167</v>
      </c>
      <c r="I17" s="1" t="s">
        <v>269</v>
      </c>
      <c r="J17" s="1" t="s">
        <v>30</v>
      </c>
      <c r="K17" s="1" t="s">
        <v>270</v>
      </c>
      <c r="L17" s="1" t="s">
        <v>270</v>
      </c>
      <c r="M17" s="1" t="s">
        <v>170</v>
      </c>
      <c r="N17" s="1" t="s">
        <v>170</v>
      </c>
      <c r="O17" s="1" t="s">
        <v>171</v>
      </c>
      <c r="P17" s="1" t="s">
        <v>172</v>
      </c>
      <c r="Q17" s="1" t="s">
        <v>173</v>
      </c>
      <c r="R17" s="1" t="s">
        <v>271</v>
      </c>
      <c r="S17" s="1" t="s">
        <v>175</v>
      </c>
      <c r="T17" s="1" t="s">
        <v>176</v>
      </c>
      <c r="U17" s="1" t="s">
        <v>177</v>
      </c>
    </row>
    <row r="18" s="1" customFormat="1" spans="1:21">
      <c r="A18" s="3">
        <v>17884254119</v>
      </c>
      <c r="B18" s="1" t="s">
        <v>265</v>
      </c>
      <c r="C18" s="1" t="s">
        <v>272</v>
      </c>
      <c r="D18" s="1" t="s">
        <v>273</v>
      </c>
      <c r="E18" s="1" t="s">
        <v>274</v>
      </c>
      <c r="F18" s="1" t="s">
        <v>162</v>
      </c>
      <c r="G18" s="1" t="s">
        <v>166</v>
      </c>
      <c r="H18" s="1" t="s">
        <v>167</v>
      </c>
      <c r="I18" s="1" t="s">
        <v>275</v>
      </c>
      <c r="J18" s="1" t="s">
        <v>30</v>
      </c>
      <c r="K18" s="1" t="s">
        <v>276</v>
      </c>
      <c r="L18" s="1" t="s">
        <v>276</v>
      </c>
      <c r="M18" s="1" t="s">
        <v>170</v>
      </c>
      <c r="N18" s="1" t="s">
        <v>170</v>
      </c>
      <c r="O18" s="1" t="s">
        <v>171</v>
      </c>
      <c r="P18" s="1" t="s">
        <v>172</v>
      </c>
      <c r="Q18" s="1" t="s">
        <v>173</v>
      </c>
      <c r="R18" s="1" t="s">
        <v>277</v>
      </c>
      <c r="S18" s="1" t="s">
        <v>175</v>
      </c>
      <c r="T18" s="1" t="s">
        <v>176</v>
      </c>
      <c r="U18" s="1" t="s">
        <v>177</v>
      </c>
    </row>
    <row r="19" s="1" customFormat="1" spans="1:21">
      <c r="A19" s="3">
        <v>17907695498</v>
      </c>
      <c r="B19" s="1" t="s">
        <v>278</v>
      </c>
      <c r="C19" s="1" t="s">
        <v>279</v>
      </c>
      <c r="D19" s="1" t="s">
        <v>280</v>
      </c>
      <c r="E19" s="1" t="s">
        <v>281</v>
      </c>
      <c r="F19" s="1" t="s">
        <v>238</v>
      </c>
      <c r="G19" s="1" t="s">
        <v>166</v>
      </c>
      <c r="H19" s="1" t="s">
        <v>167</v>
      </c>
      <c r="I19" s="1" t="s">
        <v>282</v>
      </c>
      <c r="J19" s="1" t="s">
        <v>30</v>
      </c>
      <c r="K19" s="1" t="s">
        <v>283</v>
      </c>
      <c r="L19" s="1" t="s">
        <v>283</v>
      </c>
      <c r="M19" s="1" t="s">
        <v>170</v>
      </c>
      <c r="N19" s="1" t="s">
        <v>170</v>
      </c>
      <c r="O19" s="1" t="s">
        <v>171</v>
      </c>
      <c r="P19" s="1" t="s">
        <v>172</v>
      </c>
      <c r="Q19" s="1" t="s">
        <v>173</v>
      </c>
      <c r="R19" s="1" t="s">
        <v>284</v>
      </c>
      <c r="S19" s="1" t="s">
        <v>175</v>
      </c>
      <c r="T19" s="1" t="s">
        <v>176</v>
      </c>
      <c r="U19" s="1" t="s">
        <v>177</v>
      </c>
    </row>
    <row r="20" s="1" customFormat="1" spans="1:21">
      <c r="A20" s="3">
        <v>17900400118</v>
      </c>
      <c r="B20" s="1" t="s">
        <v>285</v>
      </c>
      <c r="C20" s="1" t="s">
        <v>286</v>
      </c>
      <c r="D20" s="1" t="s">
        <v>287</v>
      </c>
      <c r="E20" s="1" t="s">
        <v>288</v>
      </c>
      <c r="F20" s="1" t="s">
        <v>209</v>
      </c>
      <c r="G20" s="1" t="s">
        <v>166</v>
      </c>
      <c r="H20" s="1" t="s">
        <v>167</v>
      </c>
      <c r="I20" s="1" t="s">
        <v>289</v>
      </c>
      <c r="J20" s="1" t="s">
        <v>30</v>
      </c>
      <c r="K20" s="1" t="s">
        <v>290</v>
      </c>
      <c r="L20" s="1" t="s">
        <v>290</v>
      </c>
      <c r="M20" s="1" t="s">
        <v>170</v>
      </c>
      <c r="N20" s="1" t="s">
        <v>170</v>
      </c>
      <c r="O20" s="1" t="s">
        <v>171</v>
      </c>
      <c r="P20" s="1" t="s">
        <v>172</v>
      </c>
      <c r="Q20" s="1" t="s">
        <v>173</v>
      </c>
      <c r="R20" s="1" t="s">
        <v>291</v>
      </c>
      <c r="S20" s="1" t="s">
        <v>175</v>
      </c>
      <c r="T20" s="1" t="s">
        <v>176</v>
      </c>
      <c r="U20" s="1" t="s">
        <v>177</v>
      </c>
    </row>
    <row r="21" s="1" customFormat="1" spans="1:21">
      <c r="A21" s="3">
        <v>17908015235</v>
      </c>
      <c r="B21" s="1" t="s">
        <v>292</v>
      </c>
      <c r="C21" s="1" t="s">
        <v>293</v>
      </c>
      <c r="D21" s="1" t="s">
        <v>294</v>
      </c>
      <c r="E21" s="1" t="s">
        <v>295</v>
      </c>
      <c r="F21" s="1" t="s">
        <v>162</v>
      </c>
      <c r="G21" s="1" t="s">
        <v>166</v>
      </c>
      <c r="H21" s="1" t="s">
        <v>167</v>
      </c>
      <c r="I21" s="1" t="s">
        <v>296</v>
      </c>
      <c r="J21" s="1" t="s">
        <v>30</v>
      </c>
      <c r="K21" s="1" t="s">
        <v>297</v>
      </c>
      <c r="L21" s="1" t="s">
        <v>297</v>
      </c>
      <c r="M21" s="1" t="s">
        <v>170</v>
      </c>
      <c r="N21" s="1" t="s">
        <v>170</v>
      </c>
      <c r="O21" s="1" t="s">
        <v>171</v>
      </c>
      <c r="P21" s="1" t="s">
        <v>172</v>
      </c>
      <c r="Q21" s="1" t="s">
        <v>173</v>
      </c>
      <c r="R21" s="1" t="s">
        <v>298</v>
      </c>
      <c r="S21" s="1" t="s">
        <v>175</v>
      </c>
      <c r="T21" s="1" t="s">
        <v>176</v>
      </c>
      <c r="U21" s="1" t="s">
        <v>177</v>
      </c>
    </row>
    <row r="22" s="1" customFormat="1" spans="1:21">
      <c r="A22" s="3">
        <v>17848485216</v>
      </c>
      <c r="B22" s="1" t="s">
        <v>299</v>
      </c>
      <c r="C22" s="1" t="s">
        <v>300</v>
      </c>
      <c r="D22" s="1" t="s">
        <v>301</v>
      </c>
      <c r="E22" s="1" t="s">
        <v>302</v>
      </c>
      <c r="F22" s="1" t="s">
        <v>178</v>
      </c>
      <c r="G22" s="1" t="s">
        <v>166</v>
      </c>
      <c r="H22" s="1" t="s">
        <v>167</v>
      </c>
      <c r="I22" s="1" t="s">
        <v>303</v>
      </c>
      <c r="J22" s="1" t="s">
        <v>30</v>
      </c>
      <c r="K22" s="1" t="s">
        <v>304</v>
      </c>
      <c r="L22" s="1" t="s">
        <v>304</v>
      </c>
      <c r="M22" s="1" t="s">
        <v>170</v>
      </c>
      <c r="N22" s="1" t="s">
        <v>170</v>
      </c>
      <c r="O22" s="1" t="s">
        <v>171</v>
      </c>
      <c r="P22" s="1" t="s">
        <v>172</v>
      </c>
      <c r="Q22" s="1" t="s">
        <v>173</v>
      </c>
      <c r="R22" s="1" t="s">
        <v>305</v>
      </c>
      <c r="S22" s="1" t="s">
        <v>175</v>
      </c>
      <c r="T22" s="1" t="s">
        <v>176</v>
      </c>
      <c r="U22" s="1" t="s">
        <v>177</v>
      </c>
    </row>
    <row r="23" s="1" customFormat="1" spans="1:21">
      <c r="A23" s="3">
        <v>17872340582</v>
      </c>
      <c r="B23" s="1" t="s">
        <v>306</v>
      </c>
      <c r="C23" s="1" t="s">
        <v>307</v>
      </c>
      <c r="D23" s="1" t="s">
        <v>308</v>
      </c>
      <c r="E23" s="1" t="s">
        <v>309</v>
      </c>
      <c r="F23" s="1" t="s">
        <v>209</v>
      </c>
      <c r="G23" s="1" t="s">
        <v>166</v>
      </c>
      <c r="H23" s="1" t="s">
        <v>167</v>
      </c>
      <c r="I23" s="1" t="s">
        <v>310</v>
      </c>
      <c r="J23" s="1" t="s">
        <v>30</v>
      </c>
      <c r="K23" s="1" t="s">
        <v>311</v>
      </c>
      <c r="L23" s="1" t="s">
        <v>312</v>
      </c>
      <c r="M23" s="1" t="s">
        <v>313</v>
      </c>
      <c r="N23" s="1" t="s">
        <v>314</v>
      </c>
      <c r="O23" s="1" t="s">
        <v>171</v>
      </c>
      <c r="P23" s="1" t="s">
        <v>172</v>
      </c>
      <c r="Q23" s="1" t="s">
        <v>173</v>
      </c>
      <c r="R23" s="1" t="s">
        <v>315</v>
      </c>
      <c r="S23" s="1" t="s">
        <v>175</v>
      </c>
      <c r="T23" s="1" t="s">
        <v>176</v>
      </c>
      <c r="U23" s="1" t="s">
        <v>177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2022-05-27T01:29:25Z</dcterms:created>
  <dcterms:modified xsi:type="dcterms:W3CDTF">2022-05-27T01:37:09Z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7E346EBF5B954E1782CB3F5B5156425B</vt:lpwstr>
  </property>
  <property fmtid="{D5CDD505-2E9C-101B-9397-08002B2CF9AE}" pid="3" name="KSOProductBuildVer">
    <vt:lpwstr>2052-11.1.0.11744</vt:lpwstr>
  </property>
</Properties>
</file>