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<sst xmlns="http://schemas.openxmlformats.org/spreadsheetml/2006/main" count="182" uniqueCount="95">
  <si>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</si>
  <si>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</si>
  <si>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</si>
  <si>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</si>
  <si>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</si>
  <si>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</si>
  <si>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</si>
  <si>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</si>
  <si>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</si>
  <si>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</si>
  <si>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</si>
  <si>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</si>
  <si>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</si>
  <si>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</si>
  <si>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</si>
  <si>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</si>
  <si>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</si>
  <si>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</si>
  <si>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</si>
  <si>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</si>
  <si>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</si>
  <si>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</si>
  <si>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</si>
  <si>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</si>
  <si>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</si>
  <si>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17984207180	</t>
  </si>
  <si>
    <t>Ctrip</t>
  </si>
  <si>
    <t>正常</t>
  </si>
  <si>
    <t>[东莞]维也纳酒店(东莞黄江粮发店)(83967211)</t>
  </si>
  <si>
    <t>豪华大床房&lt;双人入住&gt;&lt;内宾&gt;&lt;预付&gt;&lt;双早&gt;</t>
  </si>
  <si>
    <t>CNY</t>
  </si>
  <si>
    <t>梁立俊</t>
  </si>
  <si>
    <t>CA11323220527CNY</t>
  </si>
  <si>
    <t>未提现</t>
  </si>
  <si>
    <t>携程开票</t>
  </si>
  <si>
    <t xml:space="preserve">2561977	</t>
  </si>
  <si>
    <t xml:space="preserve">	</t>
  </si>
  <si>
    <t xml:space="preserve">17984209495	</t>
  </si>
  <si>
    <t>李荣裕</t>
  </si>
  <si>
    <t xml:space="preserve">2561980	</t>
  </si>
  <si>
    <t xml:space="preserve">17984346279	</t>
  </si>
  <si>
    <t>[烟台]维也纳酒店(烟台金沙滩泰山路店)(83983049)</t>
  </si>
  <si>
    <t>豪华套房&lt;双人入住&gt;&lt;内宾&gt;&lt;预付&gt;&lt;双早&gt;</t>
  </si>
  <si>
    <t>高峰</t>
  </si>
  <si>
    <t xml:space="preserve">17984383774	</t>
  </si>
  <si>
    <t>[巢湖]维也纳酒店（巢湖丽景国际店）(83983475)</t>
  </si>
  <si>
    <t>范华英</t>
  </si>
  <si>
    <t xml:space="preserve">2562031	</t>
  </si>
  <si>
    <t>，</t>
  </si>
  <si>
    <t>A220527095003481</t>
  </si>
  <si>
    <t>CNY / HKD 当前参考汇率: 1.157342915</t>
  </si>
  <si>
    <t>总计： 977.68 CNY/
1131.51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</si>
  <si>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</si>
  <si>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</si>
  <si>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</si>
  <si>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</si>
  <si>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</si>
  <si>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</si>
  <si>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</si>
  <si>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</si>
  <si>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</si>
  <si>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</si>
  <si>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</si>
  <si>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</si>
  <si>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</si>
  <si>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</si>
  <si>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</si>
  <si>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</si>
  <si>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</si>
  <si>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</si>
  <si>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2022-05-23</t>
  </si>
  <si>
    <t>2562031</t>
  </si>
  <si>
    <t>维也纳酒店（巢湖丽景国际店）</t>
  </si>
  <si>
    <t>2022-05-24</t>
  </si>
  <si>
    <t>退房日月结</t>
  </si>
  <si>
    <t>230.28</t>
  </si>
  <si>
    <t>RMB</t>
  </si>
  <si>
    <t>0</t>
  </si>
  <si>
    <t>0.00</t>
  </si>
  <si>
    <t>携程汇智国内直连</t>
  </si>
  <si>
    <t>1861</t>
  </si>
  <si>
    <t>2022-05-23 23:18:30</t>
  </si>
  <si>
    <t>否</t>
  </si>
  <si>
    <t>汇智国际旅游发展有限公司</t>
  </si>
  <si>
    <t>直连</t>
  </si>
  <si>
    <t>2562023</t>
  </si>
  <si>
    <t>维也纳酒店(山东烟台金沙滩泰山路店)</t>
  </si>
  <si>
    <t>296.94</t>
  </si>
  <si>
    <t>2022-05-23 23:05:16</t>
  </si>
  <si>
    <t>2561980</t>
  </si>
  <si>
    <t>维也纳酒店(东莞黄江粮发店)</t>
  </si>
  <si>
    <t>225.23</t>
  </si>
  <si>
    <t>2022-05-23 22:20:00</t>
  </si>
  <si>
    <t>2561977</t>
  </si>
  <si>
    <t>2022-05-23 22:19:18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</si>
</sst>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5" fillId="8" borderId="1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44704</v>
      </c>
      <c r="G2" s="6">
        <v>44705</v>
      </c>
      <c r="H2" s="4">
        <v>1</v>
      </c>
      <c r="I2" s="4">
        <v>1</v>
      </c>
      <c r="J2" s="4">
        <v>1</v>
      </c>
      <c r="K2" s="4" t="s">
        <v>30</v>
      </c>
      <c r="L2" s="4">
        <v>225.23</v>
      </c>
      <c r="M2" s="4">
        <v>225.23</v>
      </c>
      <c r="N2" s="4" t="s">
        <v>31</v>
      </c>
      <c r="O2" s="4" t="s">
        <v>32</v>
      </c>
      <c r="P2" s="4" t="s">
        <v>33</v>
      </c>
      <c r="Q2" s="4">
        <v>0</v>
      </c>
      <c r="R2" s="7">
        <v>44704</v>
      </c>
      <c r="S2" s="6">
        <v>44708</v>
      </c>
      <c r="T2" s="4" t="s">
        <v>34</v>
      </c>
      <c r="U2" s="4">
        <v>225.23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44704</v>
      </c>
      <c r="G3" s="6">
        <v>44705</v>
      </c>
      <c r="H3" s="4">
        <v>1</v>
      </c>
      <c r="I3" s="4">
        <v>1</v>
      </c>
      <c r="J3" s="4">
        <v>1</v>
      </c>
      <c r="K3" s="4" t="s">
        <v>30</v>
      </c>
      <c r="L3" s="4">
        <v>225.23</v>
      </c>
      <c r="M3" s="4">
        <v>225.23</v>
      </c>
      <c r="N3" s="4" t="s">
        <v>38</v>
      </c>
      <c r="O3" s="4" t="s">
        <v>32</v>
      </c>
      <c r="P3" s="4" t="s">
        <v>33</v>
      </c>
      <c r="Q3" s="4">
        <v>0</v>
      </c>
      <c r="R3" s="7">
        <v>44704</v>
      </c>
      <c r="S3" s="6">
        <v>44708</v>
      </c>
      <c r="T3" s="4" t="s">
        <v>34</v>
      </c>
      <c r="U3" s="4">
        <v>225.23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44704</v>
      </c>
      <c r="G4" s="6">
        <v>44705</v>
      </c>
      <c r="H4" s="4">
        <v>1</v>
      </c>
      <c r="I4" s="4">
        <v>1</v>
      </c>
      <c r="J4" s="4">
        <v>1</v>
      </c>
      <c r="K4" s="4" t="s">
        <v>30</v>
      </c>
      <c r="L4" s="4">
        <v>296.94</v>
      </c>
      <c r="M4" s="4">
        <v>296.94</v>
      </c>
      <c r="N4" s="4" t="s">
        <v>43</v>
      </c>
      <c r="O4" s="4" t="s">
        <v>32</v>
      </c>
      <c r="P4" s="4" t="s">
        <v>33</v>
      </c>
      <c r="Q4" s="4">
        <v>0</v>
      </c>
      <c r="R4" s="7">
        <v>44704</v>
      </c>
      <c r="S4" s="6">
        <v>44708</v>
      </c>
      <c r="T4" s="4" t="s">
        <v>34</v>
      </c>
      <c r="U4" s="4">
        <v>296.94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29</v>
      </c>
      <c r="F5" s="6">
        <v>44704</v>
      </c>
      <c r="G5" s="6">
        <v>44705</v>
      </c>
      <c r="H5" s="4">
        <v>1</v>
      </c>
      <c r="I5" s="4">
        <v>1</v>
      </c>
      <c r="J5" s="4">
        <v>1</v>
      </c>
      <c r="K5" s="4" t="s">
        <v>30</v>
      </c>
      <c r="L5" s="4">
        <v>230.28</v>
      </c>
      <c r="M5" s="4">
        <v>230.28</v>
      </c>
      <c r="N5" s="4" t="s">
        <v>46</v>
      </c>
      <c r="O5" s="4" t="s">
        <v>32</v>
      </c>
      <c r="P5" s="4" t="s">
        <v>33</v>
      </c>
      <c r="Q5" s="4">
        <v>0</v>
      </c>
      <c r="R5" s="7">
        <v>44704</v>
      </c>
      <c r="S5" s="6">
        <v>44708</v>
      </c>
      <c r="T5" s="4" t="s">
        <v>34</v>
      </c>
      <c r="U5" s="4">
        <v>230.28</v>
      </c>
      <c r="V5" s="4">
        <v>0</v>
      </c>
      <c r="W5" s="4">
        <v>0</v>
      </c>
      <c r="X5" s="4" t="s">
        <v>47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17984207180</v>
      </c>
      <c r="B2" s="6">
        <v>44704</v>
      </c>
      <c r="C2" s="6">
        <v>44705</v>
      </c>
      <c r="D2" s="4">
        <v>225.23</v>
      </c>
      <c r="E2" s="4" t="str">
        <f>VLOOKUP(A2,HOP!A:L,12,0)</f>
        <v>225.23</v>
      </c>
      <c r="F2" s="4" t="str">
        <f>VLOOKUP(A2,HOP!A:C,3,0)</f>
        <v>2561977</v>
      </c>
      <c r="G2" s="4">
        <f>D2-E2</f>
        <v>0</v>
      </c>
      <c r="H2" s="4" t="str">
        <f>$H$1&amp;F2</f>
        <v>，2561977</v>
      </c>
      <c r="I2" s="4" t="str">
        <f>VLOOKUP(A2,HOP!A:U,21,0)</f>
        <v>直连</v>
      </c>
    </row>
    <row r="3" s="4" customFormat="1" spans="1:9">
      <c r="A3" s="5">
        <v>17984209495</v>
      </c>
      <c r="B3" s="6">
        <v>44704</v>
      </c>
      <c r="C3" s="6">
        <v>44705</v>
      </c>
      <c r="D3" s="4">
        <v>225.23</v>
      </c>
      <c r="E3" s="4" t="str">
        <f>VLOOKUP(A3,HOP!A:L,12,0)</f>
        <v>225.23</v>
      </c>
      <c r="F3" s="4" t="str">
        <f>VLOOKUP(A3,HOP!A:C,3,0)</f>
        <v>2561980</v>
      </c>
      <c r="G3" s="4">
        <f>D3-E3</f>
        <v>0</v>
      </c>
      <c r="H3" s="4" t="str">
        <f>$H$1&amp;F3</f>
        <v>，2561980</v>
      </c>
      <c r="I3" s="4" t="str">
        <f>VLOOKUP(A3,HOP!A:U,21,0)</f>
        <v>直连</v>
      </c>
    </row>
    <row r="4" s="4" customFormat="1" spans="1:9">
      <c r="A4" s="5">
        <v>17984346279</v>
      </c>
      <c r="B4" s="6">
        <v>44704</v>
      </c>
      <c r="C4" s="6">
        <v>44705</v>
      </c>
      <c r="D4" s="4">
        <v>296.94</v>
      </c>
      <c r="E4" s="4" t="str">
        <f>VLOOKUP(A4,HOP!A:L,12,0)</f>
        <v>296.94</v>
      </c>
      <c r="F4" s="4" t="str">
        <f>VLOOKUP(A4,HOP!A:C,3,0)</f>
        <v>2562023</v>
      </c>
      <c r="G4" s="4">
        <f>D4-E4</f>
        <v>0</v>
      </c>
      <c r="H4" s="4" t="str">
        <f>$H$1&amp;F4</f>
        <v>，2562023</v>
      </c>
      <c r="I4" s="4" t="str">
        <f>VLOOKUP(A4,HOP!A:U,21,0)</f>
        <v>直连</v>
      </c>
    </row>
    <row r="5" s="4" customFormat="1" spans="1:9">
      <c r="A5" s="5">
        <v>17984383774</v>
      </c>
      <c r="B5" s="6">
        <v>44704</v>
      </c>
      <c r="C5" s="6">
        <v>44705</v>
      </c>
      <c r="D5" s="4">
        <v>230.28</v>
      </c>
      <c r="E5" s="4" t="str">
        <f>VLOOKUP(A5,HOP!A:L,12,0)</f>
        <v>230.28</v>
      </c>
      <c r="F5" s="4" t="str">
        <f>VLOOKUP(A5,HOP!A:C,3,0)</f>
        <v>2562031</v>
      </c>
      <c r="G5" s="4">
        <f>D5-E5</f>
        <v>0</v>
      </c>
      <c r="H5" s="4" t="str">
        <f>$H$1&amp;F5</f>
        <v>，2562031</v>
      </c>
      <c r="I5" s="4" t="str">
        <f>VLOOKUP(A5,HOP!A:U,21,0)</f>
        <v>直连</v>
      </c>
    </row>
    <row r="7" spans="4:4">
      <c r="D7" s="4">
        <f>SUM(D2:D6)</f>
        <v>977.68</v>
      </c>
    </row>
    <row r="12" spans="1:1">
      <c r="A12" s="4" t="s">
        <v>49</v>
      </c>
    </row>
    <row r="13" spans="1:1">
      <c r="A13" s="4" t="s">
        <v>50</v>
      </c>
    </row>
    <row r="14" spans="1:1">
      <c r="A14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E34" sqref="E34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</row>
    <row r="2" s="1" customFormat="1" spans="1:21">
      <c r="A2" s="3">
        <v>17984383774</v>
      </c>
      <c r="B2" s="1" t="s">
        <v>70</v>
      </c>
      <c r="C2" s="1" t="s">
        <v>71</v>
      </c>
      <c r="D2" s="1" t="s">
        <v>72</v>
      </c>
      <c r="E2" s="1" t="s">
        <v>46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</row>
    <row r="3" s="1" customFormat="1" spans="1:21">
      <c r="A3" s="3">
        <v>17984346279</v>
      </c>
      <c r="B3" s="1" t="s">
        <v>70</v>
      </c>
      <c r="C3" s="1" t="s">
        <v>85</v>
      </c>
      <c r="D3" s="1" t="s">
        <v>86</v>
      </c>
      <c r="E3" s="1" t="s">
        <v>43</v>
      </c>
      <c r="F3" s="1" t="s">
        <v>70</v>
      </c>
      <c r="G3" s="1" t="s">
        <v>73</v>
      </c>
      <c r="H3" s="1" t="s">
        <v>74</v>
      </c>
      <c r="I3" s="1" t="s">
        <v>87</v>
      </c>
      <c r="J3" s="1" t="s">
        <v>76</v>
      </c>
      <c r="K3" s="1" t="s">
        <v>87</v>
      </c>
      <c r="L3" s="1" t="s">
        <v>87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88</v>
      </c>
      <c r="S3" s="1" t="s">
        <v>82</v>
      </c>
      <c r="T3" s="1" t="s">
        <v>83</v>
      </c>
      <c r="U3" s="1" t="s">
        <v>84</v>
      </c>
    </row>
    <row r="4" s="1" customFormat="1" spans="1:21">
      <c r="A4" s="3">
        <v>17984209495</v>
      </c>
      <c r="B4" s="1" t="s">
        <v>70</v>
      </c>
      <c r="C4" s="1" t="s">
        <v>89</v>
      </c>
      <c r="D4" s="1" t="s">
        <v>90</v>
      </c>
      <c r="E4" s="1" t="s">
        <v>38</v>
      </c>
      <c r="F4" s="1" t="s">
        <v>70</v>
      </c>
      <c r="G4" s="1" t="s">
        <v>73</v>
      </c>
      <c r="H4" s="1" t="s">
        <v>74</v>
      </c>
      <c r="I4" s="1" t="s">
        <v>91</v>
      </c>
      <c r="J4" s="1" t="s">
        <v>76</v>
      </c>
      <c r="K4" s="1" t="s">
        <v>91</v>
      </c>
      <c r="L4" s="1" t="s">
        <v>91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92</v>
      </c>
      <c r="S4" s="1" t="s">
        <v>82</v>
      </c>
      <c r="T4" s="1" t="s">
        <v>83</v>
      </c>
      <c r="U4" s="1" t="s">
        <v>84</v>
      </c>
    </row>
    <row r="5" s="1" customFormat="1" spans="1:21">
      <c r="A5" s="3">
        <v>17984207180</v>
      </c>
      <c r="B5" s="1" t="s">
        <v>70</v>
      </c>
      <c r="C5" s="1" t="s">
        <v>93</v>
      </c>
      <c r="D5" s="1" t="s">
        <v>90</v>
      </c>
      <c r="E5" s="1" t="s">
        <v>31</v>
      </c>
      <c r="F5" s="1" t="s">
        <v>70</v>
      </c>
      <c r="G5" s="1" t="s">
        <v>73</v>
      </c>
      <c r="H5" s="1" t="s">
        <v>74</v>
      </c>
      <c r="I5" s="1" t="s">
        <v>91</v>
      </c>
      <c r="J5" s="1" t="s">
        <v>76</v>
      </c>
      <c r="K5" s="1" t="s">
        <v>91</v>
      </c>
      <c r="L5" s="1" t="s">
        <v>91</v>
      </c>
      <c r="M5" s="1" t="s">
        <v>77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94</v>
      </c>
      <c r="S5" s="1" t="s">
        <v>82</v>
      </c>
      <c r="T5" s="1" t="s">
        <v>83</v>
      </c>
      <c r="U5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2022-05-27T01:43:05Z</dcterms:created>
  <dcterms:modified xsi:type="dcterms:W3CDTF">2022-05-27T01:47:29Z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288721C0EE1D4E2EBF3263BCA7BE2230</vt:lpwstr>
  </property>
  <property fmtid="{D5CDD505-2E9C-101B-9397-08002B2CF9AE}" pid="3" name="KSOProductBuildVer">
    <vt:lpwstr>2052-11.1.0.11744</vt:lpwstr>
  </property>
</Properties>
</file>