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<sst xmlns="http://schemas.openxmlformats.org/spreadsheetml/2006/main" count="622" uniqueCount="264">
  <si>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</si>
  <si>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</si>
  <si>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</si>
  <si>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</si>
  <si>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</si>
  <si>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</si>
  <si>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</si>
  <si>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</si>
  <si>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</si>
  <si>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</si>
  <si>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</si>
  <si>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</si>
  <si>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</si>
  <si>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</si>
  <si>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</si>
  <si>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</si>
  <si>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</si>
  <si>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</si>
  <si>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</si>
  <si>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</si>
  <si>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</si>
  <si>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</si>
  <si>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</si>
  <si>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</si>
  <si>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</si>
  <si>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17154520548	</t>
  </si>
  <si>
    <t>Ctrip</t>
  </si>
  <si>
    <t>正常</t>
  </si>
  <si>
    <t>[佛罗伦萨]凯沃尔大酒店(Grand Hotel Cavour)(37198523)</t>
  </si>
  <si>
    <t>豪华房&lt;不退款&gt;&lt;2人入住&gt;</t>
  </si>
  <si>
    <t>USD</t>
  </si>
  <si>
    <t>Bledsoe/Thomas,Townes/Charlotte</t>
  </si>
  <si>
    <t>CA5326220527USD</t>
  </si>
  <si>
    <t>未提现</t>
  </si>
  <si>
    <t>携程开票</t>
  </si>
  <si>
    <t xml:space="preserve">	</t>
  </si>
  <si>
    <t xml:space="preserve">17779542804	</t>
  </si>
  <si>
    <t>[德累斯顿]德雷斯顿老城莱昂纳多酒店(Leonardo Hotel Dresden Altstadt)(39039900)</t>
  </si>
  <si>
    <t>舒适房&lt;不退款&gt;&lt;2人入住&gt;</t>
  </si>
  <si>
    <t>Nakhost Dashti/Reza</t>
  </si>
  <si>
    <t xml:space="preserve">2503351	</t>
  </si>
  <si>
    <t xml:space="preserve">LNDO087413	</t>
  </si>
  <si>
    <t xml:space="preserve">17792517416	</t>
  </si>
  <si>
    <t>[格拉纳达]格拉纳达阿尔贝辛炜森酒店(Vincci Albayzin Hotel Granada)(37223785)</t>
  </si>
  <si>
    <t>标准双人房&lt;2人入住&gt;&lt;不退款&gt;&lt;早餐&gt;</t>
  </si>
  <si>
    <t>LIAO/ZHIQIONG,ZHOU/YUFENG</t>
  </si>
  <si>
    <t xml:space="preserve">2507695	</t>
  </si>
  <si>
    <t>取消</t>
  </si>
  <si>
    <t xml:space="preserve">17875747937	</t>
  </si>
  <si>
    <t>[魁北克城]魁北克城费尔蒙芳缇娜城堡酒店(Fairmont le Chateau Frontenac Hotel Quebec City)(37226877)</t>
  </si>
  <si>
    <t>豪华城景双人房&lt;不退款&gt;&lt;2人入住&gt;</t>
  </si>
  <si>
    <t>Takeda/Kenji,Doucette/Jenna</t>
  </si>
  <si>
    <t xml:space="preserve">2532142	</t>
  </si>
  <si>
    <t xml:space="preserve">64662926	</t>
  </si>
  <si>
    <t xml:space="preserve">17900808945	</t>
  </si>
  <si>
    <t>[米兰]米兰北部希尔顿花园酒店(Hilton Garden Inn Milan North)(37219355)</t>
  </si>
  <si>
    <t>豪华双床房&lt;不退款&gt;&lt;2人入住&gt;</t>
  </si>
  <si>
    <t>ZHANG/ZHAOHAN,Vu/Chi</t>
  </si>
  <si>
    <t xml:space="preserve">2540725	</t>
  </si>
  <si>
    <t xml:space="preserve">3259308920	</t>
  </si>
  <si>
    <t xml:space="preserve">17903075757	</t>
  </si>
  <si>
    <t>[迪拜]迪拜希尔顿逸林酒店 - 商务湾(DoubleTree by Hilton Dubai - Business Bay)(37257363)</t>
  </si>
  <si>
    <t>高级特大床房&lt;2人入住&gt;&lt;不退款&gt;&lt;早餐&gt;</t>
  </si>
  <si>
    <t>LUNKIN/VADIM</t>
  </si>
  <si>
    <t xml:space="preserve">17906676363	</t>
  </si>
  <si>
    <t>[黑尔]曼彻斯特机场丽笙蓝标酒店(Radisson Blu Manchester Airport)(37198182)</t>
  </si>
  <si>
    <t>标准房&lt;1&gt;&lt;不退款&gt;&lt;2人入住&gt;</t>
  </si>
  <si>
    <t>Willoughby/Lynette</t>
  </si>
  <si>
    <t xml:space="preserve">0025220761	</t>
  </si>
  <si>
    <t xml:space="preserve">17912927485	</t>
  </si>
  <si>
    <t>[盐湖城]美国大酒店(Grand America Hotel)(37231658)</t>
  </si>
  <si>
    <t>至尊2张大号床房&lt;不退款&gt;&lt;2人入住&gt;</t>
  </si>
  <si>
    <t>Collins/Michael</t>
  </si>
  <si>
    <t xml:space="preserve">2544621	</t>
  </si>
  <si>
    <t xml:space="preserve">109239095	</t>
  </si>
  <si>
    <t xml:space="preserve">17914600735	</t>
  </si>
  <si>
    <t>[罗马]锡拉库萨瑞伊里酒店(Raeli Hotel Siracusa)(37241074)</t>
  </si>
  <si>
    <t>标准房&lt;不退款&gt;&lt;2人入住&gt;</t>
  </si>
  <si>
    <t>Walker/David</t>
  </si>
  <si>
    <t xml:space="preserve">2545479	</t>
  </si>
  <si>
    <t xml:space="preserve">7812	</t>
  </si>
  <si>
    <t xml:space="preserve">17949954257	</t>
  </si>
  <si>
    <t>[堪萨斯城]美国长住公寓式酒店 - 堪萨斯城 - 机场(Extended Stay America Suites - Kansas City - Airport)(40084851)</t>
  </si>
  <si>
    <t>1号工作室大床&lt;不退款&gt;&lt;2人入住&gt;</t>
  </si>
  <si>
    <t>Moore/Wanda</t>
  </si>
  <si>
    <t xml:space="preserve">2554933	</t>
  </si>
  <si>
    <t xml:space="preserve">Acknowledged	</t>
  </si>
  <si>
    <t xml:space="preserve">17955523596	</t>
  </si>
  <si>
    <t>[灵韦]曼彻斯特机场智选假日酒店 - IHG 旗下饭店(Holiday Inn Express Manchester Airport, an Ihg Hotel)(39033537)</t>
  </si>
  <si>
    <t>标准客房&lt;不退款&gt;&lt;2人入住&gt;</t>
  </si>
  <si>
    <t>Szwej/Renata,Wrobel/Andrzej</t>
  </si>
  <si>
    <t xml:space="preserve">17969395312	</t>
  </si>
  <si>
    <t>[伯明翰]假日伯明翰城市酒店度假村(Holiday Inn Birmingham City, an Ihg Hotel)(37204418)</t>
  </si>
  <si>
    <t>Mak/Long Ho</t>
  </si>
  <si>
    <t xml:space="preserve">2558942	</t>
  </si>
  <si>
    <t xml:space="preserve">25946489	</t>
  </si>
  <si>
    <t xml:space="preserve">17973293366	</t>
  </si>
  <si>
    <t>[芝加哥]芝加哥旅客之家酒店(Travelodge by Wyndham Downtown Chicago)(37200816)</t>
  </si>
  <si>
    <t>Novo/Marco</t>
  </si>
  <si>
    <t xml:space="preserve">17973354948	</t>
  </si>
  <si>
    <t>[布拉德福德]布拉德福德康铂酒店(HOTEL CAMPANILE BRADFORD)(39048811)</t>
  </si>
  <si>
    <t>标准大床房&lt;不退款&gt;&lt;2人入住&gt;</t>
  </si>
  <si>
    <t>Majid/Humera</t>
  </si>
  <si>
    <t xml:space="preserve">2559728	</t>
  </si>
  <si>
    <t xml:space="preserve">17973378380	</t>
  </si>
  <si>
    <t>[埃奇韦尔]伦敦北华美达酒店(Ramada London North)(39034382)</t>
  </si>
  <si>
    <t>标准双人房&lt;不退款&gt;&lt;2人入住&gt;</t>
  </si>
  <si>
    <t>shrestha/ishwor</t>
  </si>
  <si>
    <t xml:space="preserve">17973378947	</t>
  </si>
  <si>
    <t>[罗德兹]罗德兹普瑞米尔经典酒店(Premiere Classe Rodez)(39684726)</t>
  </si>
  <si>
    <t>标准间1双人床&lt;不退款&gt;&lt;2人入住&gt;</t>
  </si>
  <si>
    <t>Austruy/Sylvain</t>
  </si>
  <si>
    <t xml:space="preserve">33764UC000727	</t>
  </si>
  <si>
    <t xml:space="preserve">17977152821	</t>
  </si>
  <si>
    <t>OAKLEY/ADAM</t>
  </si>
  <si>
    <t xml:space="preserve">2560530	</t>
  </si>
  <si>
    <t xml:space="preserve">17981326921	</t>
  </si>
  <si>
    <t>[迪拜]迪拜希尔顿艾尔哈布图尔城酒店(Hilton Dubai Al Habtoor City)(39037261)</t>
  </si>
  <si>
    <t>精致套房&lt;2人入住&gt;&lt;不退款&gt;</t>
  </si>
  <si>
    <t>WANG/LONGFU</t>
  </si>
  <si>
    <t xml:space="preserve">2561565	</t>
  </si>
  <si>
    <t>，</t>
  </si>
  <si>
    <t>A220527094459481</t>
  </si>
  <si>
    <t>USD / HKD 当前参考汇率: 7.84947</t>
  </si>
  <si>
    <t xml:space="preserve">总计：3187 USD/
25016.26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</si>
  <si>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</si>
  <si>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</si>
  <si>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</si>
  <si>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</si>
  <si>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</si>
  <si>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</si>
  <si>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</si>
  <si>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</si>
  <si>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</si>
  <si>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</si>
  <si>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</si>
  <si>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</si>
  <si>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</si>
  <si>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</si>
  <si>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</si>
  <si>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</si>
  <si>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</si>
  <si>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</si>
  <si>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</si>
  <si>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2561565</t>
  </si>
  <si>
    <t>迪拜希尔顿艾尔哈布图尔城酒店</t>
  </si>
  <si>
    <t>WANG LONGFU</t>
  </si>
  <si>
    <t>2022-05-24</t>
  </si>
  <si>
    <t>退房日周结</t>
  </si>
  <si>
    <t>1173.85</t>
  </si>
  <si>
    <t>175.00</t>
  </si>
  <si>
    <t>0</t>
  </si>
  <si>
    <t>0.00</t>
  </si>
  <si>
    <t>携程盛景国际直连</t>
  </si>
  <si>
    <t>01.010677</t>
  </si>
  <si>
    <t>2022-05-23 16:55:11</t>
  </si>
  <si>
    <t>否</t>
  </si>
  <si>
    <t>汇智国际旅游发展有限公司</t>
  </si>
  <si>
    <t>直连</t>
  </si>
  <si>
    <t>2022-05-22</t>
  </si>
  <si>
    <t>2560530</t>
  </si>
  <si>
    <t>伦敦北华美达酒店</t>
  </si>
  <si>
    <t>OAKLEY ADAM</t>
  </si>
  <si>
    <t>368.92</t>
  </si>
  <si>
    <t>55.00</t>
  </si>
  <si>
    <t>2022-05-22 19:56:03</t>
  </si>
  <si>
    <t>2559764</t>
  </si>
  <si>
    <t>罗德兹高级酒店</t>
  </si>
  <si>
    <t>Austruy Sylvain</t>
  </si>
  <si>
    <t>261.60</t>
  </si>
  <si>
    <t>39.00</t>
  </si>
  <si>
    <t>2022-05-22 06:40:10</t>
  </si>
  <si>
    <t>2559762</t>
  </si>
  <si>
    <t>shrestha ishwor</t>
  </si>
  <si>
    <t>375.63</t>
  </si>
  <si>
    <t>56.00</t>
  </si>
  <si>
    <t>2022-05-22 06:16:28</t>
  </si>
  <si>
    <t>2559728</t>
  </si>
  <si>
    <t>CAMPANILE BRADFORD</t>
  </si>
  <si>
    <t>Majid Humera</t>
  </si>
  <si>
    <t>315.26</t>
  </si>
  <si>
    <t>47.00</t>
  </si>
  <si>
    <t>2022-05-22 04:22:12</t>
  </si>
  <si>
    <t>2559664</t>
  </si>
  <si>
    <t>芝加哥旅客之家酒店</t>
  </si>
  <si>
    <t>Novo Marco</t>
  </si>
  <si>
    <t>2468.43</t>
  </si>
  <si>
    <t>368.00</t>
  </si>
  <si>
    <t>2022-05-22 01:37:00</t>
  </si>
  <si>
    <t>2022-05-21</t>
  </si>
  <si>
    <t>2558942</t>
  </si>
  <si>
    <t>假日伯明翰城市酒店度假村</t>
  </si>
  <si>
    <t>Mak Long Ho</t>
  </si>
  <si>
    <t>664.06</t>
  </si>
  <si>
    <t>99.00</t>
  </si>
  <si>
    <t>2022-05-21 16:01:37</t>
  </si>
  <si>
    <t>2022-05-19</t>
  </si>
  <si>
    <t>2555833</t>
  </si>
  <si>
    <t>曼彻斯特机场智选假日酒店</t>
  </si>
  <si>
    <t>Szwej Renata,Wrobel Andrzej</t>
  </si>
  <si>
    <t>1082.70</t>
  </si>
  <si>
    <t>160.00</t>
  </si>
  <si>
    <t>2022-05-19 03:45:15</t>
  </si>
  <si>
    <t>2022-05-18</t>
  </si>
  <si>
    <t>2554933</t>
  </si>
  <si>
    <t>堪萨斯城机场圆形广场美国长住酒店</t>
  </si>
  <si>
    <t>Moore Wanda</t>
  </si>
  <si>
    <t>614.50</t>
  </si>
  <si>
    <t>91.00</t>
  </si>
  <si>
    <t>2022-05-18 10:18:53</t>
  </si>
  <si>
    <t>2022-05-10</t>
  </si>
  <si>
    <t>2545479</t>
  </si>
  <si>
    <t>锡拉库扎酒店</t>
  </si>
  <si>
    <t>Walker David</t>
  </si>
  <si>
    <t>1902.17</t>
  </si>
  <si>
    <t>282.00</t>
  </si>
  <si>
    <t>2022-05-10 16:36:53</t>
  </si>
  <si>
    <t>2544621</t>
  </si>
  <si>
    <t>美国大酒店</t>
  </si>
  <si>
    <t>Collins Michael</t>
  </si>
  <si>
    <t>2298.16</t>
  </si>
  <si>
    <t>344.00</t>
  </si>
  <si>
    <t>2022-05-10 00:25:33</t>
  </si>
  <si>
    <t>2022-05-08</t>
  </si>
  <si>
    <t>2542680</t>
  </si>
  <si>
    <t>Radisson Blu Hotel Manchester Airport</t>
  </si>
  <si>
    <t>Willoughby Lynette</t>
  </si>
  <si>
    <t>1336.14</t>
  </si>
  <si>
    <t>200.00</t>
  </si>
  <si>
    <t>2022-05-08 15:18:48</t>
  </si>
  <si>
    <t>2022-05-07</t>
  </si>
  <si>
    <t>2541952</t>
  </si>
  <si>
    <t>迪拜希尔顿逸林酒店 - 商务湾</t>
  </si>
  <si>
    <t>LUNKIN VADIM</t>
  </si>
  <si>
    <t>1643.45</t>
  </si>
  <si>
    <t>246.00</t>
  </si>
  <si>
    <t>2022-05-07 22:07:52</t>
  </si>
  <si>
    <t>2540725</t>
  </si>
  <si>
    <t>米兰北部希尔顿花园酒店</t>
  </si>
  <si>
    <t>ZHANG ZHAOHAN,Vu Chi</t>
  </si>
  <si>
    <t>1402.95</t>
  </si>
  <si>
    <t>210.00</t>
  </si>
  <si>
    <t>2022-05-07 03:59:16</t>
  </si>
  <si>
    <t>2022-05-01</t>
  </si>
  <si>
    <t>2532142</t>
  </si>
  <si>
    <t>魁北克城费尔蒙芳缇娜城堡酒店</t>
  </si>
  <si>
    <t>Takeda Kenji,Doucette Jenna</t>
  </si>
  <si>
    <t>1854.02</t>
  </si>
  <si>
    <t>280.00</t>
  </si>
  <si>
    <t>2022-05-01 12:15:13</t>
  </si>
  <si>
    <t>2022-04-08</t>
  </si>
  <si>
    <t>2503351</t>
  </si>
  <si>
    <t>德雷斯顿老城莱昂纳多酒店</t>
  </si>
  <si>
    <t>Nakhost Dashti Reza</t>
  </si>
  <si>
    <t>567.28</t>
  </si>
  <si>
    <t>89.00</t>
  </si>
  <si>
    <t>2022-04-08 18:04:33</t>
  </si>
  <si>
    <t>2022-01-11</t>
  </si>
  <si>
    <t>2382984</t>
  </si>
  <si>
    <t>凯沃尔大酒店</t>
  </si>
  <si>
    <t>Bledsoe Thomas,Townes Charlotte</t>
  </si>
  <si>
    <t>2850.21</t>
  </si>
  <si>
    <t>446.00</t>
  </si>
  <si>
    <t>2022-01-11 08:33:00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</si>
</sst>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44703</v>
      </c>
      <c r="G2" s="6">
        <v>44705</v>
      </c>
      <c r="H2" s="4">
        <v>1</v>
      </c>
      <c r="I2" s="4">
        <v>2</v>
      </c>
      <c r="J2" s="4">
        <v>2</v>
      </c>
      <c r="K2" s="4" t="s">
        <v>30</v>
      </c>
      <c r="L2" s="4">
        <v>446</v>
      </c>
      <c r="M2" s="4">
        <v>446</v>
      </c>
      <c r="N2" s="4" t="s">
        <v>31</v>
      </c>
      <c r="O2" s="4" t="s">
        <v>32</v>
      </c>
      <c r="P2" s="4" t="s">
        <v>33</v>
      </c>
      <c r="Q2" s="4">
        <v>0</v>
      </c>
      <c r="R2" s="7">
        <v>44572</v>
      </c>
      <c r="S2" s="6">
        <v>44708</v>
      </c>
      <c r="T2" s="4" t="s">
        <v>34</v>
      </c>
      <c r="U2" s="4">
        <v>446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44704</v>
      </c>
      <c r="G3" s="6">
        <v>44705</v>
      </c>
      <c r="H3" s="4">
        <v>1</v>
      </c>
      <c r="I3" s="4">
        <v>1</v>
      </c>
      <c r="J3" s="4">
        <v>1</v>
      </c>
      <c r="K3" s="4" t="s">
        <v>30</v>
      </c>
      <c r="L3" s="4">
        <v>89</v>
      </c>
      <c r="M3" s="4">
        <v>89</v>
      </c>
      <c r="N3" s="4" t="s">
        <v>39</v>
      </c>
      <c r="O3" s="4" t="s">
        <v>32</v>
      </c>
      <c r="P3" s="4" t="s">
        <v>33</v>
      </c>
      <c r="Q3" s="4">
        <v>0</v>
      </c>
      <c r="R3" s="7">
        <v>44659</v>
      </c>
      <c r="S3" s="6">
        <v>44708</v>
      </c>
      <c r="T3" s="4" t="s">
        <v>34</v>
      </c>
      <c r="U3" s="4">
        <v>89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44704</v>
      </c>
      <c r="G4" s="6">
        <v>44705</v>
      </c>
      <c r="H4" s="4">
        <v>2</v>
      </c>
      <c r="I4" s="4">
        <v>1</v>
      </c>
      <c r="J4" s="4">
        <v>2</v>
      </c>
      <c r="K4" s="4" t="s">
        <v>30</v>
      </c>
      <c r="L4" s="4">
        <v>246</v>
      </c>
      <c r="M4" s="4">
        <v>246</v>
      </c>
      <c r="N4" s="4" t="s">
        <v>45</v>
      </c>
      <c r="O4" s="4" t="s">
        <v>32</v>
      </c>
      <c r="P4" s="4" t="s">
        <v>33</v>
      </c>
      <c r="Q4" s="4">
        <v>0</v>
      </c>
      <c r="R4" s="7">
        <v>44663</v>
      </c>
      <c r="S4" s="6">
        <v>44708</v>
      </c>
      <c r="T4" s="4" t="s">
        <v>34</v>
      </c>
      <c r="U4" s="4">
        <v>246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44704</v>
      </c>
      <c r="G5" s="6">
        <v>44705</v>
      </c>
      <c r="H5" s="4">
        <v>2</v>
      </c>
      <c r="I5" s="4">
        <v>1</v>
      </c>
      <c r="J5" s="4">
        <v>2</v>
      </c>
      <c r="K5" s="4" t="s">
        <v>30</v>
      </c>
      <c r="L5" s="4">
        <v>-246</v>
      </c>
      <c r="M5" s="4">
        <v>-246</v>
      </c>
      <c r="N5" s="4" t="s">
        <v>45</v>
      </c>
      <c r="O5" s="4" t="s">
        <v>32</v>
      </c>
      <c r="P5" s="4" t="s">
        <v>33</v>
      </c>
      <c r="Q5" s="4">
        <v>0</v>
      </c>
      <c r="R5" s="7">
        <v>44663</v>
      </c>
      <c r="S5" s="6">
        <v>44708</v>
      </c>
      <c r="T5" s="4" t="s">
        <v>34</v>
      </c>
      <c r="U5" s="4">
        <v>-246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44704</v>
      </c>
      <c r="G6" s="6">
        <v>44705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51</v>
      </c>
      <c r="O6" s="4" t="s">
        <v>32</v>
      </c>
      <c r="P6" s="4" t="s">
        <v>33</v>
      </c>
      <c r="Q6" s="4">
        <v>0</v>
      </c>
      <c r="R6" s="7">
        <v>44682</v>
      </c>
      <c r="S6" s="6">
        <v>44708</v>
      </c>
      <c r="T6" s="4" t="s">
        <v>34</v>
      </c>
      <c r="U6" s="4">
        <v>280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44703</v>
      </c>
      <c r="G7" s="6">
        <v>44705</v>
      </c>
      <c r="H7" s="4">
        <v>1</v>
      </c>
      <c r="I7" s="4">
        <v>2</v>
      </c>
      <c r="J7" s="4">
        <v>2</v>
      </c>
      <c r="K7" s="4" t="s">
        <v>30</v>
      </c>
      <c r="L7" s="4">
        <v>210</v>
      </c>
      <c r="M7" s="4">
        <v>210</v>
      </c>
      <c r="N7" s="4" t="s">
        <v>57</v>
      </c>
      <c r="O7" s="4" t="s">
        <v>32</v>
      </c>
      <c r="P7" s="4" t="s">
        <v>33</v>
      </c>
      <c r="Q7" s="4">
        <v>0</v>
      </c>
      <c r="R7" s="7">
        <v>44688</v>
      </c>
      <c r="S7" s="6">
        <v>44708</v>
      </c>
      <c r="T7" s="4" t="s">
        <v>34</v>
      </c>
      <c r="U7" s="4">
        <v>210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44702</v>
      </c>
      <c r="G8" s="6">
        <v>44705</v>
      </c>
      <c r="H8" s="4">
        <v>1</v>
      </c>
      <c r="I8" s="4">
        <v>3</v>
      </c>
      <c r="J8" s="4">
        <v>3</v>
      </c>
      <c r="K8" s="4" t="s">
        <v>30</v>
      </c>
      <c r="L8" s="4">
        <v>246</v>
      </c>
      <c r="M8" s="4">
        <v>246</v>
      </c>
      <c r="N8" s="4" t="s">
        <v>63</v>
      </c>
      <c r="O8" s="4" t="s">
        <v>32</v>
      </c>
      <c r="P8" s="4" t="s">
        <v>33</v>
      </c>
      <c r="Q8" s="4">
        <v>0</v>
      </c>
      <c r="R8" s="7">
        <v>44688</v>
      </c>
      <c r="S8" s="6">
        <v>44708</v>
      </c>
      <c r="T8" s="4" t="s">
        <v>34</v>
      </c>
      <c r="U8" s="4">
        <v>246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44704</v>
      </c>
      <c r="G9" s="6">
        <v>44705</v>
      </c>
      <c r="H9" s="4">
        <v>1</v>
      </c>
      <c r="I9" s="4">
        <v>1</v>
      </c>
      <c r="J9" s="4">
        <v>1</v>
      </c>
      <c r="K9" s="4" t="s">
        <v>30</v>
      </c>
      <c r="L9" s="4">
        <v>200</v>
      </c>
      <c r="M9" s="4">
        <v>200</v>
      </c>
      <c r="N9" s="4" t="s">
        <v>67</v>
      </c>
      <c r="O9" s="4" t="s">
        <v>32</v>
      </c>
      <c r="P9" s="4" t="s">
        <v>33</v>
      </c>
      <c r="Q9" s="4">
        <v>0</v>
      </c>
      <c r="R9" s="7">
        <v>44689</v>
      </c>
      <c r="S9" s="6">
        <v>44708</v>
      </c>
      <c r="T9" s="4" t="s">
        <v>34</v>
      </c>
      <c r="U9" s="4">
        <v>200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44704</v>
      </c>
      <c r="G10" s="6">
        <v>44705</v>
      </c>
      <c r="H10" s="4">
        <v>1</v>
      </c>
      <c r="I10" s="4">
        <v>1</v>
      </c>
      <c r="J10" s="4">
        <v>1</v>
      </c>
      <c r="K10" s="4" t="s">
        <v>30</v>
      </c>
      <c r="L10" s="4">
        <v>344</v>
      </c>
      <c r="M10" s="4">
        <v>344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44691</v>
      </c>
      <c r="S10" s="6">
        <v>44708</v>
      </c>
      <c r="T10" s="4" t="s">
        <v>34</v>
      </c>
      <c r="U10" s="4">
        <v>344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44702</v>
      </c>
      <c r="G11" s="6">
        <v>44705</v>
      </c>
      <c r="H11" s="4">
        <v>1</v>
      </c>
      <c r="I11" s="4">
        <v>3</v>
      </c>
      <c r="J11" s="4">
        <v>3</v>
      </c>
      <c r="K11" s="4" t="s">
        <v>30</v>
      </c>
      <c r="L11" s="4">
        <v>282</v>
      </c>
      <c r="M11" s="4">
        <v>282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44691</v>
      </c>
      <c r="S11" s="6">
        <v>44708</v>
      </c>
      <c r="T11" s="4" t="s">
        <v>34</v>
      </c>
      <c r="U11" s="4">
        <v>282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44704</v>
      </c>
      <c r="G12" s="6">
        <v>44705</v>
      </c>
      <c r="H12" s="4">
        <v>1</v>
      </c>
      <c r="I12" s="4">
        <v>1</v>
      </c>
      <c r="J12" s="4">
        <v>1</v>
      </c>
      <c r="K12" s="4" t="s">
        <v>30</v>
      </c>
      <c r="L12" s="4">
        <v>91</v>
      </c>
      <c r="M12" s="4">
        <v>91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44699</v>
      </c>
      <c r="S12" s="6">
        <v>44708</v>
      </c>
      <c r="T12" s="4" t="s">
        <v>34</v>
      </c>
      <c r="U12" s="4">
        <v>91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44704</v>
      </c>
      <c r="G13" s="6">
        <v>44705</v>
      </c>
      <c r="H13" s="4">
        <v>1</v>
      </c>
      <c r="I13" s="4">
        <v>1</v>
      </c>
      <c r="J13" s="4">
        <v>1</v>
      </c>
      <c r="K13" s="4" t="s">
        <v>30</v>
      </c>
      <c r="L13" s="4">
        <v>160</v>
      </c>
      <c r="M13" s="4">
        <v>160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44700</v>
      </c>
      <c r="S13" s="6">
        <v>44708</v>
      </c>
      <c r="T13" s="4" t="s">
        <v>34</v>
      </c>
      <c r="U13" s="4">
        <v>160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89</v>
      </c>
      <c r="F14" s="6">
        <v>44704</v>
      </c>
      <c r="G14" s="6">
        <v>44705</v>
      </c>
      <c r="H14" s="4">
        <v>1</v>
      </c>
      <c r="I14" s="4">
        <v>1</v>
      </c>
      <c r="J14" s="4">
        <v>1</v>
      </c>
      <c r="K14" s="4" t="s">
        <v>30</v>
      </c>
      <c r="L14" s="4">
        <v>99</v>
      </c>
      <c r="M14" s="4">
        <v>99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44702</v>
      </c>
      <c r="S14" s="6">
        <v>44708</v>
      </c>
      <c r="T14" s="4" t="s">
        <v>34</v>
      </c>
      <c r="U14" s="4">
        <v>99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77</v>
      </c>
      <c r="F15" s="6">
        <v>44703</v>
      </c>
      <c r="G15" s="6">
        <v>44705</v>
      </c>
      <c r="H15" s="4">
        <v>1</v>
      </c>
      <c r="I15" s="4">
        <v>2</v>
      </c>
      <c r="J15" s="4">
        <v>2</v>
      </c>
      <c r="K15" s="4" t="s">
        <v>30</v>
      </c>
      <c r="L15" s="4">
        <v>368</v>
      </c>
      <c r="M15" s="4">
        <v>368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44703</v>
      </c>
      <c r="S15" s="6">
        <v>44708</v>
      </c>
      <c r="T15" s="4" t="s">
        <v>34</v>
      </c>
      <c r="U15" s="4">
        <v>368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44704</v>
      </c>
      <c r="G16" s="6">
        <v>44705</v>
      </c>
      <c r="H16" s="4">
        <v>1</v>
      </c>
      <c r="I16" s="4">
        <v>1</v>
      </c>
      <c r="J16" s="4">
        <v>1</v>
      </c>
      <c r="K16" s="4" t="s">
        <v>30</v>
      </c>
      <c r="L16" s="4">
        <v>47</v>
      </c>
      <c r="M16" s="4">
        <v>47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44703</v>
      </c>
      <c r="S16" s="6">
        <v>44708</v>
      </c>
      <c r="T16" s="4" t="s">
        <v>34</v>
      </c>
      <c r="U16" s="4">
        <v>47</v>
      </c>
      <c r="V16" s="4">
        <v>0</v>
      </c>
      <c r="W16" s="4">
        <v>0</v>
      </c>
      <c r="X16" s="4" t="s">
        <v>103</v>
      </c>
      <c r="Y16" s="4" t="s">
        <v>35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44704</v>
      </c>
      <c r="G17" s="6">
        <v>44705</v>
      </c>
      <c r="H17" s="4">
        <v>1</v>
      </c>
      <c r="I17" s="4">
        <v>1</v>
      </c>
      <c r="J17" s="4">
        <v>1</v>
      </c>
      <c r="K17" s="4" t="s">
        <v>30</v>
      </c>
      <c r="L17" s="4">
        <v>56</v>
      </c>
      <c r="M17" s="4">
        <v>56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44703</v>
      </c>
      <c r="S17" s="6">
        <v>44708</v>
      </c>
      <c r="T17" s="4" t="s">
        <v>34</v>
      </c>
      <c r="U17" s="4">
        <v>56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44704</v>
      </c>
      <c r="G18" s="6">
        <v>44705</v>
      </c>
      <c r="H18" s="4">
        <v>1</v>
      </c>
      <c r="I18" s="4">
        <v>1</v>
      </c>
      <c r="J18" s="4">
        <v>1</v>
      </c>
      <c r="K18" s="4" t="s">
        <v>30</v>
      </c>
      <c r="L18" s="4">
        <v>39</v>
      </c>
      <c r="M18" s="4">
        <v>39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44703</v>
      </c>
      <c r="S18" s="6">
        <v>44708</v>
      </c>
      <c r="T18" s="4" t="s">
        <v>34</v>
      </c>
      <c r="U18" s="4">
        <v>39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44704</v>
      </c>
      <c r="G19" s="6">
        <v>44705</v>
      </c>
      <c r="H19" s="4">
        <v>1</v>
      </c>
      <c r="I19" s="4">
        <v>1</v>
      </c>
      <c r="J19" s="4">
        <v>1</v>
      </c>
      <c r="K19" s="4" t="s">
        <v>30</v>
      </c>
      <c r="L19" s="4">
        <v>55</v>
      </c>
      <c r="M19" s="4">
        <v>55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44703</v>
      </c>
      <c r="S19" s="6">
        <v>44708</v>
      </c>
      <c r="T19" s="4" t="s">
        <v>34</v>
      </c>
      <c r="U19" s="4">
        <v>55</v>
      </c>
      <c r="V19" s="4">
        <v>0</v>
      </c>
      <c r="W19" s="4">
        <v>0</v>
      </c>
      <c r="X19" s="4" t="s">
        <v>115</v>
      </c>
      <c r="Y19" s="4" t="s">
        <v>35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44704</v>
      </c>
      <c r="G20" s="6">
        <v>44705</v>
      </c>
      <c r="H20" s="4">
        <v>1</v>
      </c>
      <c r="I20" s="4">
        <v>1</v>
      </c>
      <c r="J20" s="4">
        <v>1</v>
      </c>
      <c r="K20" s="4" t="s">
        <v>30</v>
      </c>
      <c r="L20" s="4">
        <v>175</v>
      </c>
      <c r="M20" s="4">
        <v>175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44704</v>
      </c>
      <c r="S20" s="6">
        <v>44708</v>
      </c>
      <c r="T20" s="4" t="s">
        <v>34</v>
      </c>
      <c r="U20" s="4">
        <v>175</v>
      </c>
      <c r="V20" s="4">
        <v>0</v>
      </c>
      <c r="W20" s="4">
        <v>0</v>
      </c>
      <c r="X20" s="4" t="s">
        <v>120</v>
      </c>
      <c r="Y2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5" sqref="A25:A27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5">
        <v>17154520548</v>
      </c>
      <c r="B2" s="6">
        <v>44703</v>
      </c>
      <c r="C2" s="6">
        <v>44705</v>
      </c>
      <c r="D2" s="4">
        <v>446</v>
      </c>
      <c r="E2" s="4" t="str">
        <f>VLOOKUP(A2,HOP!A:L,12,0)</f>
        <v>446.00</v>
      </c>
      <c r="F2" s="4" t="str">
        <f>VLOOKUP(A2,HOP!A:C,3,0)</f>
        <v>2382984</v>
      </c>
      <c r="G2" s="4">
        <f>D2-E2</f>
        <v>0</v>
      </c>
      <c r="H2" s="4" t="str">
        <f>$H$1&amp;F2</f>
        <v>，2382984</v>
      </c>
      <c r="I2" s="4" t="str">
        <f>VLOOKUP(A2,HOP!A:U,21,0)</f>
        <v>直连</v>
      </c>
    </row>
    <row r="3" s="4" customFormat="1" spans="1:9">
      <c r="A3" s="5">
        <v>17779542804</v>
      </c>
      <c r="B3" s="6">
        <v>44704</v>
      </c>
      <c r="C3" s="6">
        <v>44705</v>
      </c>
      <c r="D3" s="4">
        <v>89</v>
      </c>
      <c r="E3" s="4" t="str">
        <f>VLOOKUP(A3,HOP!A:L,12,0)</f>
        <v>89.00</v>
      </c>
      <c r="F3" s="4" t="str">
        <f>VLOOKUP(A3,HOP!A:C,3,0)</f>
        <v>2503351</v>
      </c>
      <c r="G3" s="4">
        <f t="shared" ref="G3:G19" si="0">D3-E3</f>
        <v>0</v>
      </c>
      <c r="H3" s="4" t="str">
        <f t="shared" ref="H3:H19" si="1">$H$1&amp;F3</f>
        <v>，2503351</v>
      </c>
      <c r="I3" s="4" t="str">
        <f>VLOOKUP(A3,HOP!A:U,21,0)</f>
        <v>直连</v>
      </c>
    </row>
    <row r="4" s="4" customFormat="1" hidden="1" spans="1:9">
      <c r="A4" s="5">
        <v>17792517416</v>
      </c>
      <c r="B4" s="6">
        <v>44704</v>
      </c>
      <c r="C4" s="6">
        <v>44705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17875747937</v>
      </c>
      <c r="B5" s="6">
        <v>44704</v>
      </c>
      <c r="C5" s="6">
        <v>44705</v>
      </c>
      <c r="D5" s="4">
        <v>280</v>
      </c>
      <c r="E5" s="4" t="str">
        <f>VLOOKUP(A5,HOP!A:L,12,0)</f>
        <v>280.00</v>
      </c>
      <c r="F5" s="4" t="str">
        <f>VLOOKUP(A5,HOP!A:C,3,0)</f>
        <v>2532142</v>
      </c>
      <c r="G5" s="4">
        <f t="shared" si="0"/>
        <v>0</v>
      </c>
      <c r="H5" s="4" t="str">
        <f t="shared" si="1"/>
        <v>，2532142</v>
      </c>
      <c r="I5" s="4" t="str">
        <f>VLOOKUP(A5,HOP!A:U,21,0)</f>
        <v>直连</v>
      </c>
    </row>
    <row r="6" s="4" customFormat="1" spans="1:9">
      <c r="A6" s="5">
        <v>17900808945</v>
      </c>
      <c r="B6" s="6">
        <v>44703</v>
      </c>
      <c r="C6" s="6">
        <v>44705</v>
      </c>
      <c r="D6" s="4">
        <v>210</v>
      </c>
      <c r="E6" s="4" t="str">
        <f>VLOOKUP(A6,HOP!A:L,12,0)</f>
        <v>210.00</v>
      </c>
      <c r="F6" s="4" t="str">
        <f>VLOOKUP(A6,HOP!A:C,3,0)</f>
        <v>2540725</v>
      </c>
      <c r="G6" s="4">
        <f t="shared" si="0"/>
        <v>0</v>
      </c>
      <c r="H6" s="4" t="str">
        <f t="shared" si="1"/>
        <v>，2540725</v>
      </c>
      <c r="I6" s="4" t="str">
        <f>VLOOKUP(A6,HOP!A:U,21,0)</f>
        <v>直连</v>
      </c>
    </row>
    <row r="7" s="4" customFormat="1" spans="1:9">
      <c r="A7" s="5">
        <v>17903075757</v>
      </c>
      <c r="B7" s="6">
        <v>44702</v>
      </c>
      <c r="C7" s="6">
        <v>44705</v>
      </c>
      <c r="D7" s="4">
        <v>246</v>
      </c>
      <c r="E7" s="4" t="str">
        <f>VLOOKUP(A7,HOP!A:L,12,0)</f>
        <v>246.00</v>
      </c>
      <c r="F7" s="4" t="str">
        <f>VLOOKUP(A7,HOP!A:C,3,0)</f>
        <v>2541952</v>
      </c>
      <c r="G7" s="4">
        <f t="shared" si="0"/>
        <v>0</v>
      </c>
      <c r="H7" s="4" t="str">
        <f t="shared" si="1"/>
        <v>，2541952</v>
      </c>
      <c r="I7" s="4" t="str">
        <f>VLOOKUP(A7,HOP!A:U,21,0)</f>
        <v>直连</v>
      </c>
    </row>
    <row r="8" s="4" customFormat="1" spans="1:9">
      <c r="A8" s="5">
        <v>17906676363</v>
      </c>
      <c r="B8" s="6">
        <v>44704</v>
      </c>
      <c r="C8" s="6">
        <v>44705</v>
      </c>
      <c r="D8" s="4">
        <v>200</v>
      </c>
      <c r="E8" s="4" t="str">
        <f>VLOOKUP(A8,HOP!A:L,12,0)</f>
        <v>200.00</v>
      </c>
      <c r="F8" s="4" t="str">
        <f>VLOOKUP(A8,HOP!A:C,3,0)</f>
        <v>2542680</v>
      </c>
      <c r="G8" s="4">
        <f t="shared" si="0"/>
        <v>0</v>
      </c>
      <c r="H8" s="4" t="str">
        <f t="shared" si="1"/>
        <v>，2542680</v>
      </c>
      <c r="I8" s="4" t="str">
        <f>VLOOKUP(A8,HOP!A:U,21,0)</f>
        <v>直连</v>
      </c>
    </row>
    <row r="9" s="4" customFormat="1" spans="1:9">
      <c r="A9" s="5">
        <v>17912927485</v>
      </c>
      <c r="B9" s="6">
        <v>44704</v>
      </c>
      <c r="C9" s="6">
        <v>44705</v>
      </c>
      <c r="D9" s="4">
        <v>344</v>
      </c>
      <c r="E9" s="4" t="str">
        <f>VLOOKUP(A9,HOP!A:L,12,0)</f>
        <v>344.00</v>
      </c>
      <c r="F9" s="4" t="str">
        <f>VLOOKUP(A9,HOP!A:C,3,0)</f>
        <v>2544621</v>
      </c>
      <c r="G9" s="4">
        <f t="shared" si="0"/>
        <v>0</v>
      </c>
      <c r="H9" s="4" t="str">
        <f t="shared" si="1"/>
        <v>，2544621</v>
      </c>
      <c r="I9" s="4" t="str">
        <f>VLOOKUP(A9,HOP!A:U,21,0)</f>
        <v>直连</v>
      </c>
    </row>
    <row r="10" s="4" customFormat="1" spans="1:9">
      <c r="A10" s="5">
        <v>17914600735</v>
      </c>
      <c r="B10" s="6">
        <v>44702</v>
      </c>
      <c r="C10" s="6">
        <v>44705</v>
      </c>
      <c r="D10" s="4">
        <v>282</v>
      </c>
      <c r="E10" s="4" t="str">
        <f>VLOOKUP(A10,HOP!A:L,12,0)</f>
        <v>282.00</v>
      </c>
      <c r="F10" s="4" t="str">
        <f>VLOOKUP(A10,HOP!A:C,3,0)</f>
        <v>2545479</v>
      </c>
      <c r="G10" s="4">
        <f t="shared" si="0"/>
        <v>0</v>
      </c>
      <c r="H10" s="4" t="str">
        <f t="shared" si="1"/>
        <v>，2545479</v>
      </c>
      <c r="I10" s="4" t="str">
        <f>VLOOKUP(A10,HOP!A:U,21,0)</f>
        <v>直连</v>
      </c>
    </row>
    <row r="11" s="4" customFormat="1" spans="1:9">
      <c r="A11" s="5">
        <v>17949954257</v>
      </c>
      <c r="B11" s="6">
        <v>44704</v>
      </c>
      <c r="C11" s="6">
        <v>44705</v>
      </c>
      <c r="D11" s="4">
        <v>91</v>
      </c>
      <c r="E11" s="4" t="str">
        <f>VLOOKUP(A11,HOP!A:L,12,0)</f>
        <v>91.00</v>
      </c>
      <c r="F11" s="4" t="str">
        <f>VLOOKUP(A11,HOP!A:C,3,0)</f>
        <v>2554933</v>
      </c>
      <c r="G11" s="4">
        <f t="shared" si="0"/>
        <v>0</v>
      </c>
      <c r="H11" s="4" t="str">
        <f t="shared" si="1"/>
        <v>，2554933</v>
      </c>
      <c r="I11" s="4" t="str">
        <f>VLOOKUP(A11,HOP!A:U,21,0)</f>
        <v>直连</v>
      </c>
    </row>
    <row r="12" s="4" customFormat="1" spans="1:9">
      <c r="A12" s="5">
        <v>17955523596</v>
      </c>
      <c r="B12" s="6">
        <v>44704</v>
      </c>
      <c r="C12" s="6">
        <v>44705</v>
      </c>
      <c r="D12" s="4">
        <v>160</v>
      </c>
      <c r="E12" s="4" t="str">
        <f>VLOOKUP(A12,HOP!A:L,12,0)</f>
        <v>160.00</v>
      </c>
      <c r="F12" s="4" t="str">
        <f>VLOOKUP(A12,HOP!A:C,3,0)</f>
        <v>2555833</v>
      </c>
      <c r="G12" s="4">
        <f t="shared" si="0"/>
        <v>0</v>
      </c>
      <c r="H12" s="4" t="str">
        <f t="shared" si="1"/>
        <v>，2555833</v>
      </c>
      <c r="I12" s="4" t="str">
        <f>VLOOKUP(A12,HOP!A:U,21,0)</f>
        <v>直连</v>
      </c>
    </row>
    <row r="13" s="4" customFormat="1" spans="1:9">
      <c r="A13" s="5">
        <v>17969395312</v>
      </c>
      <c r="B13" s="6">
        <v>44704</v>
      </c>
      <c r="C13" s="6">
        <v>44705</v>
      </c>
      <c r="D13" s="4">
        <v>99</v>
      </c>
      <c r="E13" s="4" t="str">
        <f>VLOOKUP(A13,HOP!A:L,12,0)</f>
        <v>99.00</v>
      </c>
      <c r="F13" s="4" t="str">
        <f>VLOOKUP(A13,HOP!A:C,3,0)</f>
        <v>2558942</v>
      </c>
      <c r="G13" s="4">
        <f t="shared" si="0"/>
        <v>0</v>
      </c>
      <c r="H13" s="4" t="str">
        <f t="shared" si="1"/>
        <v>，2558942</v>
      </c>
      <c r="I13" s="4" t="str">
        <f>VLOOKUP(A13,HOP!A:U,21,0)</f>
        <v>直连</v>
      </c>
    </row>
    <row r="14" s="4" customFormat="1" spans="1:9">
      <c r="A14" s="5">
        <v>17973293366</v>
      </c>
      <c r="B14" s="6">
        <v>44703</v>
      </c>
      <c r="C14" s="6">
        <v>44705</v>
      </c>
      <c r="D14" s="4">
        <v>368</v>
      </c>
      <c r="E14" s="4" t="str">
        <f>VLOOKUP(A14,HOP!A:L,12,0)</f>
        <v>368.00</v>
      </c>
      <c r="F14" s="4" t="str">
        <f>VLOOKUP(A14,HOP!A:C,3,0)</f>
        <v>2559664</v>
      </c>
      <c r="G14" s="4">
        <f t="shared" si="0"/>
        <v>0</v>
      </c>
      <c r="H14" s="4" t="str">
        <f t="shared" si="1"/>
        <v>，2559664</v>
      </c>
      <c r="I14" s="4" t="str">
        <f>VLOOKUP(A14,HOP!A:U,21,0)</f>
        <v>直连</v>
      </c>
    </row>
    <row r="15" s="4" customFormat="1" spans="1:9">
      <c r="A15" s="5">
        <v>17973354948</v>
      </c>
      <c r="B15" s="6">
        <v>44704</v>
      </c>
      <c r="C15" s="6">
        <v>44705</v>
      </c>
      <c r="D15" s="4">
        <v>47</v>
      </c>
      <c r="E15" s="4" t="str">
        <f>VLOOKUP(A15,HOP!A:L,12,0)</f>
        <v>47.00</v>
      </c>
      <c r="F15" s="4" t="str">
        <f>VLOOKUP(A15,HOP!A:C,3,0)</f>
        <v>2559728</v>
      </c>
      <c r="G15" s="4">
        <f t="shared" si="0"/>
        <v>0</v>
      </c>
      <c r="H15" s="4" t="str">
        <f t="shared" si="1"/>
        <v>，2559728</v>
      </c>
      <c r="I15" s="4" t="str">
        <f>VLOOKUP(A15,HOP!A:U,21,0)</f>
        <v>直连</v>
      </c>
    </row>
    <row r="16" s="4" customFormat="1" spans="1:9">
      <c r="A16" s="5">
        <v>17973378380</v>
      </c>
      <c r="B16" s="6">
        <v>44704</v>
      </c>
      <c r="C16" s="6">
        <v>44705</v>
      </c>
      <c r="D16" s="4">
        <v>56</v>
      </c>
      <c r="E16" s="4" t="str">
        <f>VLOOKUP(A16,HOP!A:L,12,0)</f>
        <v>56.00</v>
      </c>
      <c r="F16" s="4" t="str">
        <f>VLOOKUP(A16,HOP!A:C,3,0)</f>
        <v>2559762</v>
      </c>
      <c r="G16" s="4">
        <f t="shared" si="0"/>
        <v>0</v>
      </c>
      <c r="H16" s="4" t="str">
        <f t="shared" si="1"/>
        <v>，2559762</v>
      </c>
      <c r="I16" s="4" t="str">
        <f>VLOOKUP(A16,HOP!A:U,21,0)</f>
        <v>直连</v>
      </c>
    </row>
    <row r="17" s="4" customFormat="1" spans="1:9">
      <c r="A17" s="5">
        <v>17973378947</v>
      </c>
      <c r="B17" s="6">
        <v>44704</v>
      </c>
      <c r="C17" s="6">
        <v>44705</v>
      </c>
      <c r="D17" s="4">
        <v>39</v>
      </c>
      <c r="E17" s="4" t="str">
        <f>VLOOKUP(A17,HOP!A:L,12,0)</f>
        <v>39.00</v>
      </c>
      <c r="F17" s="4" t="str">
        <f>VLOOKUP(A17,HOP!A:C,3,0)</f>
        <v>2559764</v>
      </c>
      <c r="G17" s="4">
        <f t="shared" si="0"/>
        <v>0</v>
      </c>
      <c r="H17" s="4" t="str">
        <f t="shared" si="1"/>
        <v>，2559764</v>
      </c>
      <c r="I17" s="4" t="str">
        <f>VLOOKUP(A17,HOP!A:U,21,0)</f>
        <v>直连</v>
      </c>
    </row>
    <row r="18" s="4" customFormat="1" spans="1:9">
      <c r="A18" s="5">
        <v>17977152821</v>
      </c>
      <c r="B18" s="6">
        <v>44704</v>
      </c>
      <c r="C18" s="6">
        <v>44705</v>
      </c>
      <c r="D18" s="4">
        <v>55</v>
      </c>
      <c r="E18" s="4" t="str">
        <f>VLOOKUP(A18,HOP!A:L,12,0)</f>
        <v>55.00</v>
      </c>
      <c r="F18" s="4" t="str">
        <f>VLOOKUP(A18,HOP!A:C,3,0)</f>
        <v>2560530</v>
      </c>
      <c r="G18" s="4">
        <f t="shared" si="0"/>
        <v>0</v>
      </c>
      <c r="H18" s="4" t="str">
        <f t="shared" si="1"/>
        <v>，2560530</v>
      </c>
      <c r="I18" s="4" t="str">
        <f>VLOOKUP(A18,HOP!A:U,21,0)</f>
        <v>直连</v>
      </c>
    </row>
    <row r="19" s="4" customFormat="1" spans="1:9">
      <c r="A19" s="5">
        <v>17981326921</v>
      </c>
      <c r="B19" s="6">
        <v>44704</v>
      </c>
      <c r="C19" s="6">
        <v>44705</v>
      </c>
      <c r="D19" s="4">
        <v>175</v>
      </c>
      <c r="E19" s="4" t="str">
        <f>VLOOKUP(A19,HOP!A:L,12,0)</f>
        <v>175.00</v>
      </c>
      <c r="F19" s="4" t="str">
        <f>VLOOKUP(A19,HOP!A:C,3,0)</f>
        <v>2561565</v>
      </c>
      <c r="G19" s="4">
        <f t="shared" si="0"/>
        <v>0</v>
      </c>
      <c r="H19" s="4" t="str">
        <f t="shared" si="1"/>
        <v>，2561565</v>
      </c>
      <c r="I19" s="4" t="str">
        <f>VLOOKUP(A19,HOP!A:U,21,0)</f>
        <v>直连</v>
      </c>
    </row>
    <row r="21" spans="4:4">
      <c r="D21" s="4">
        <f>SUM(D2:D20)</f>
        <v>3187</v>
      </c>
    </row>
    <row r="25" spans="1:1">
      <c r="A25" s="4" t="s">
        <v>122</v>
      </c>
    </row>
    <row r="26" spans="1:1">
      <c r="A26" s="4" t="s">
        <v>123</v>
      </c>
    </row>
    <row r="27" spans="1:1">
      <c r="A27" s="4" t="s">
        <v>124</v>
      </c>
    </row>
  </sheetData>
  <autoFilter ref="A1:X19">
    <filterColumn colId="3">
      <filters>
        <filter val="210"/>
        <filter val="91"/>
        <filter val="55"/>
        <filter val="56"/>
        <filter val="99"/>
        <filter val="160"/>
        <filter val="368"/>
        <filter val="175"/>
        <filter val="39"/>
        <filter val="200"/>
        <filter val="280"/>
        <filter val="282"/>
        <filter val="344"/>
        <filter val="246"/>
        <filter val="446"/>
        <filter val="47"/>
        <filter val="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</row>
    <row r="2" s="1" customFormat="1" spans="1:21">
      <c r="A2" s="3">
        <v>17981326921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30</v>
      </c>
      <c r="K2" s="1" t="s">
        <v>150</v>
      </c>
      <c r="L2" s="1" t="s">
        <v>150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</row>
    <row r="3" s="1" customFormat="1" spans="1:21">
      <c r="A3" s="3">
        <v>17977152821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143</v>
      </c>
      <c r="G3" s="1" t="s">
        <v>147</v>
      </c>
      <c r="H3" s="1" t="s">
        <v>148</v>
      </c>
      <c r="I3" s="1" t="s">
        <v>163</v>
      </c>
      <c r="J3" s="1" t="s">
        <v>30</v>
      </c>
      <c r="K3" s="1" t="s">
        <v>164</v>
      </c>
      <c r="L3" s="1" t="s">
        <v>164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165</v>
      </c>
      <c r="S3" s="1" t="s">
        <v>156</v>
      </c>
      <c r="T3" s="1" t="s">
        <v>157</v>
      </c>
      <c r="U3" s="1" t="s">
        <v>158</v>
      </c>
    </row>
    <row r="4" s="1" customFormat="1" spans="1:21">
      <c r="A4" s="3">
        <v>17973378947</v>
      </c>
      <c r="B4" s="1" t="s">
        <v>159</v>
      </c>
      <c r="C4" s="1" t="s">
        <v>166</v>
      </c>
      <c r="D4" s="1" t="s">
        <v>167</v>
      </c>
      <c r="E4" s="1" t="s">
        <v>168</v>
      </c>
      <c r="F4" s="1" t="s">
        <v>143</v>
      </c>
      <c r="G4" s="1" t="s">
        <v>147</v>
      </c>
      <c r="H4" s="1" t="s">
        <v>148</v>
      </c>
      <c r="I4" s="1" t="s">
        <v>169</v>
      </c>
      <c r="J4" s="1" t="s">
        <v>30</v>
      </c>
      <c r="K4" s="1" t="s">
        <v>170</v>
      </c>
      <c r="L4" s="1" t="s">
        <v>170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171</v>
      </c>
      <c r="S4" s="1" t="s">
        <v>156</v>
      </c>
      <c r="T4" s="1" t="s">
        <v>157</v>
      </c>
      <c r="U4" s="1" t="s">
        <v>158</v>
      </c>
    </row>
    <row r="5" s="1" customFormat="1" spans="1:21">
      <c r="A5" s="3">
        <v>17973378380</v>
      </c>
      <c r="B5" s="1" t="s">
        <v>159</v>
      </c>
      <c r="C5" s="1" t="s">
        <v>172</v>
      </c>
      <c r="D5" s="1" t="s">
        <v>161</v>
      </c>
      <c r="E5" s="1" t="s">
        <v>173</v>
      </c>
      <c r="F5" s="1" t="s">
        <v>143</v>
      </c>
      <c r="G5" s="1" t="s">
        <v>147</v>
      </c>
      <c r="H5" s="1" t="s">
        <v>148</v>
      </c>
      <c r="I5" s="1" t="s">
        <v>174</v>
      </c>
      <c r="J5" s="1" t="s">
        <v>30</v>
      </c>
      <c r="K5" s="1" t="s">
        <v>175</v>
      </c>
      <c r="L5" s="1" t="s">
        <v>175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176</v>
      </c>
      <c r="S5" s="1" t="s">
        <v>156</v>
      </c>
      <c r="T5" s="1" t="s">
        <v>157</v>
      </c>
      <c r="U5" s="1" t="s">
        <v>158</v>
      </c>
    </row>
    <row r="6" s="1" customFormat="1" spans="1:21">
      <c r="A6" s="3">
        <v>17973354948</v>
      </c>
      <c r="B6" s="1" t="s">
        <v>159</v>
      </c>
      <c r="C6" s="1" t="s">
        <v>177</v>
      </c>
      <c r="D6" s="1" t="s">
        <v>178</v>
      </c>
      <c r="E6" s="1" t="s">
        <v>179</v>
      </c>
      <c r="F6" s="1" t="s">
        <v>143</v>
      </c>
      <c r="G6" s="1" t="s">
        <v>147</v>
      </c>
      <c r="H6" s="1" t="s">
        <v>148</v>
      </c>
      <c r="I6" s="1" t="s">
        <v>180</v>
      </c>
      <c r="J6" s="1" t="s">
        <v>30</v>
      </c>
      <c r="K6" s="1" t="s">
        <v>181</v>
      </c>
      <c r="L6" s="1" t="s">
        <v>181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182</v>
      </c>
      <c r="S6" s="1" t="s">
        <v>156</v>
      </c>
      <c r="T6" s="1" t="s">
        <v>157</v>
      </c>
      <c r="U6" s="1" t="s">
        <v>158</v>
      </c>
    </row>
    <row r="7" s="1" customFormat="1" spans="1:21">
      <c r="A7" s="3">
        <v>17973293366</v>
      </c>
      <c r="B7" s="1" t="s">
        <v>159</v>
      </c>
      <c r="C7" s="1" t="s">
        <v>183</v>
      </c>
      <c r="D7" s="1" t="s">
        <v>184</v>
      </c>
      <c r="E7" s="1" t="s">
        <v>185</v>
      </c>
      <c r="F7" s="1" t="s">
        <v>159</v>
      </c>
      <c r="G7" s="1" t="s">
        <v>147</v>
      </c>
      <c r="H7" s="1" t="s">
        <v>148</v>
      </c>
      <c r="I7" s="1" t="s">
        <v>186</v>
      </c>
      <c r="J7" s="1" t="s">
        <v>30</v>
      </c>
      <c r="K7" s="1" t="s">
        <v>187</v>
      </c>
      <c r="L7" s="1" t="s">
        <v>187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188</v>
      </c>
      <c r="S7" s="1" t="s">
        <v>156</v>
      </c>
      <c r="T7" s="1" t="s">
        <v>157</v>
      </c>
      <c r="U7" s="1" t="s">
        <v>158</v>
      </c>
    </row>
    <row r="8" s="1" customFormat="1" spans="1:21">
      <c r="A8" s="3">
        <v>17969395312</v>
      </c>
      <c r="B8" s="1" t="s">
        <v>189</v>
      </c>
      <c r="C8" s="1" t="s">
        <v>190</v>
      </c>
      <c r="D8" s="1" t="s">
        <v>191</v>
      </c>
      <c r="E8" s="1" t="s">
        <v>192</v>
      </c>
      <c r="F8" s="1" t="s">
        <v>143</v>
      </c>
      <c r="G8" s="1" t="s">
        <v>147</v>
      </c>
      <c r="H8" s="1" t="s">
        <v>148</v>
      </c>
      <c r="I8" s="1" t="s">
        <v>193</v>
      </c>
      <c r="J8" s="1" t="s">
        <v>30</v>
      </c>
      <c r="K8" s="1" t="s">
        <v>194</v>
      </c>
      <c r="L8" s="1" t="s">
        <v>194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195</v>
      </c>
      <c r="S8" s="1" t="s">
        <v>156</v>
      </c>
      <c r="T8" s="1" t="s">
        <v>157</v>
      </c>
      <c r="U8" s="1" t="s">
        <v>158</v>
      </c>
    </row>
    <row r="9" s="1" customFormat="1" spans="1:21">
      <c r="A9" s="3">
        <v>17955523596</v>
      </c>
      <c r="B9" s="1" t="s">
        <v>196</v>
      </c>
      <c r="C9" s="1" t="s">
        <v>197</v>
      </c>
      <c r="D9" s="1" t="s">
        <v>198</v>
      </c>
      <c r="E9" s="1" t="s">
        <v>199</v>
      </c>
      <c r="F9" s="1" t="s">
        <v>143</v>
      </c>
      <c r="G9" s="1" t="s">
        <v>147</v>
      </c>
      <c r="H9" s="1" t="s">
        <v>148</v>
      </c>
      <c r="I9" s="1" t="s">
        <v>200</v>
      </c>
      <c r="J9" s="1" t="s">
        <v>30</v>
      </c>
      <c r="K9" s="1" t="s">
        <v>201</v>
      </c>
      <c r="L9" s="1" t="s">
        <v>201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202</v>
      </c>
      <c r="S9" s="1" t="s">
        <v>156</v>
      </c>
      <c r="T9" s="1" t="s">
        <v>157</v>
      </c>
      <c r="U9" s="1" t="s">
        <v>158</v>
      </c>
    </row>
    <row r="10" s="1" customFormat="1" spans="1:21">
      <c r="A10" s="3">
        <v>17949954257</v>
      </c>
      <c r="B10" s="1" t="s">
        <v>203</v>
      </c>
      <c r="C10" s="1" t="s">
        <v>204</v>
      </c>
      <c r="D10" s="1" t="s">
        <v>205</v>
      </c>
      <c r="E10" s="1" t="s">
        <v>206</v>
      </c>
      <c r="F10" s="1" t="s">
        <v>143</v>
      </c>
      <c r="G10" s="1" t="s">
        <v>147</v>
      </c>
      <c r="H10" s="1" t="s">
        <v>148</v>
      </c>
      <c r="I10" s="1" t="s">
        <v>207</v>
      </c>
      <c r="J10" s="1" t="s">
        <v>30</v>
      </c>
      <c r="K10" s="1" t="s">
        <v>208</v>
      </c>
      <c r="L10" s="1" t="s">
        <v>208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209</v>
      </c>
      <c r="S10" s="1" t="s">
        <v>156</v>
      </c>
      <c r="T10" s="1" t="s">
        <v>157</v>
      </c>
      <c r="U10" s="1" t="s">
        <v>158</v>
      </c>
    </row>
    <row r="11" s="1" customFormat="1" spans="1:21">
      <c r="A11" s="3">
        <v>17914600735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189</v>
      </c>
      <c r="G11" s="1" t="s">
        <v>147</v>
      </c>
      <c r="H11" s="1" t="s">
        <v>148</v>
      </c>
      <c r="I11" s="1" t="s">
        <v>214</v>
      </c>
      <c r="J11" s="1" t="s">
        <v>30</v>
      </c>
      <c r="K11" s="1" t="s">
        <v>215</v>
      </c>
      <c r="L11" s="1" t="s">
        <v>215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216</v>
      </c>
      <c r="S11" s="1" t="s">
        <v>156</v>
      </c>
      <c r="T11" s="1" t="s">
        <v>157</v>
      </c>
      <c r="U11" s="1" t="s">
        <v>158</v>
      </c>
    </row>
    <row r="12" s="1" customFormat="1" spans="1:21">
      <c r="A12" s="3">
        <v>17912927485</v>
      </c>
      <c r="B12" s="1" t="s">
        <v>210</v>
      </c>
      <c r="C12" s="1" t="s">
        <v>217</v>
      </c>
      <c r="D12" s="1" t="s">
        <v>218</v>
      </c>
      <c r="E12" s="1" t="s">
        <v>219</v>
      </c>
      <c r="F12" s="1" t="s">
        <v>143</v>
      </c>
      <c r="G12" s="1" t="s">
        <v>147</v>
      </c>
      <c r="H12" s="1" t="s">
        <v>148</v>
      </c>
      <c r="I12" s="1" t="s">
        <v>220</v>
      </c>
      <c r="J12" s="1" t="s">
        <v>30</v>
      </c>
      <c r="K12" s="1" t="s">
        <v>221</v>
      </c>
      <c r="L12" s="1" t="s">
        <v>221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222</v>
      </c>
      <c r="S12" s="1" t="s">
        <v>156</v>
      </c>
      <c r="T12" s="1" t="s">
        <v>157</v>
      </c>
      <c r="U12" s="1" t="s">
        <v>158</v>
      </c>
    </row>
    <row r="13" s="1" customFormat="1" spans="1:21">
      <c r="A13" s="3">
        <v>17906676363</v>
      </c>
      <c r="B13" s="1" t="s">
        <v>223</v>
      </c>
      <c r="C13" s="1" t="s">
        <v>224</v>
      </c>
      <c r="D13" s="1" t="s">
        <v>225</v>
      </c>
      <c r="E13" s="1" t="s">
        <v>226</v>
      </c>
      <c r="F13" s="1" t="s">
        <v>143</v>
      </c>
      <c r="G13" s="1" t="s">
        <v>147</v>
      </c>
      <c r="H13" s="1" t="s">
        <v>148</v>
      </c>
      <c r="I13" s="1" t="s">
        <v>227</v>
      </c>
      <c r="J13" s="1" t="s">
        <v>30</v>
      </c>
      <c r="K13" s="1" t="s">
        <v>228</v>
      </c>
      <c r="L13" s="1" t="s">
        <v>228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229</v>
      </c>
      <c r="S13" s="1" t="s">
        <v>156</v>
      </c>
      <c r="T13" s="1" t="s">
        <v>157</v>
      </c>
      <c r="U13" s="1" t="s">
        <v>158</v>
      </c>
    </row>
    <row r="14" s="1" customFormat="1" spans="1:21">
      <c r="A14" s="3">
        <v>17903075757</v>
      </c>
      <c r="B14" s="1" t="s">
        <v>230</v>
      </c>
      <c r="C14" s="1" t="s">
        <v>231</v>
      </c>
      <c r="D14" s="1" t="s">
        <v>232</v>
      </c>
      <c r="E14" s="1" t="s">
        <v>233</v>
      </c>
      <c r="F14" s="1" t="s">
        <v>189</v>
      </c>
      <c r="G14" s="1" t="s">
        <v>147</v>
      </c>
      <c r="H14" s="1" t="s">
        <v>148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236</v>
      </c>
      <c r="S14" s="1" t="s">
        <v>156</v>
      </c>
      <c r="T14" s="1" t="s">
        <v>157</v>
      </c>
      <c r="U14" s="1" t="s">
        <v>158</v>
      </c>
    </row>
    <row r="15" s="1" customFormat="1" spans="1:21">
      <c r="A15" s="3">
        <v>17900808945</v>
      </c>
      <c r="B15" s="1" t="s">
        <v>230</v>
      </c>
      <c r="C15" s="1" t="s">
        <v>237</v>
      </c>
      <c r="D15" s="1" t="s">
        <v>238</v>
      </c>
      <c r="E15" s="1" t="s">
        <v>239</v>
      </c>
      <c r="F15" s="1" t="s">
        <v>159</v>
      </c>
      <c r="G15" s="1" t="s">
        <v>147</v>
      </c>
      <c r="H15" s="1" t="s">
        <v>148</v>
      </c>
      <c r="I15" s="1" t="s">
        <v>240</v>
      </c>
      <c r="J15" s="1" t="s">
        <v>30</v>
      </c>
      <c r="K15" s="1" t="s">
        <v>241</v>
      </c>
      <c r="L15" s="1" t="s">
        <v>241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242</v>
      </c>
      <c r="S15" s="1" t="s">
        <v>156</v>
      </c>
      <c r="T15" s="1" t="s">
        <v>157</v>
      </c>
      <c r="U15" s="1" t="s">
        <v>158</v>
      </c>
    </row>
    <row r="16" s="1" customFormat="1" spans="1:21">
      <c r="A16" s="3">
        <v>17875747937</v>
      </c>
      <c r="B16" s="1" t="s">
        <v>243</v>
      </c>
      <c r="C16" s="1" t="s">
        <v>244</v>
      </c>
      <c r="D16" s="1" t="s">
        <v>245</v>
      </c>
      <c r="E16" s="1" t="s">
        <v>246</v>
      </c>
      <c r="F16" s="1" t="s">
        <v>143</v>
      </c>
      <c r="G16" s="1" t="s">
        <v>147</v>
      </c>
      <c r="H16" s="1" t="s">
        <v>148</v>
      </c>
      <c r="I16" s="1" t="s">
        <v>247</v>
      </c>
      <c r="J16" s="1" t="s">
        <v>30</v>
      </c>
      <c r="K16" s="1" t="s">
        <v>248</v>
      </c>
      <c r="L16" s="1" t="s">
        <v>248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249</v>
      </c>
      <c r="S16" s="1" t="s">
        <v>156</v>
      </c>
      <c r="T16" s="1" t="s">
        <v>157</v>
      </c>
      <c r="U16" s="1" t="s">
        <v>158</v>
      </c>
    </row>
    <row r="17" s="1" customFormat="1" spans="1:21">
      <c r="A17" s="3">
        <v>17779542804</v>
      </c>
      <c r="B17" s="1" t="s">
        <v>250</v>
      </c>
      <c r="C17" s="1" t="s">
        <v>251</v>
      </c>
      <c r="D17" s="1" t="s">
        <v>252</v>
      </c>
      <c r="E17" s="1" t="s">
        <v>253</v>
      </c>
      <c r="F17" s="1" t="s">
        <v>143</v>
      </c>
      <c r="G17" s="1" t="s">
        <v>147</v>
      </c>
      <c r="H17" s="1" t="s">
        <v>148</v>
      </c>
      <c r="I17" s="1" t="s">
        <v>254</v>
      </c>
      <c r="J17" s="1" t="s">
        <v>30</v>
      </c>
      <c r="K17" s="1" t="s">
        <v>255</v>
      </c>
      <c r="L17" s="1" t="s">
        <v>255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154</v>
      </c>
      <c r="R17" s="1" t="s">
        <v>256</v>
      </c>
      <c r="S17" s="1" t="s">
        <v>156</v>
      </c>
      <c r="T17" s="1" t="s">
        <v>157</v>
      </c>
      <c r="U17" s="1" t="s">
        <v>158</v>
      </c>
    </row>
    <row r="18" s="1" customFormat="1" spans="1:21">
      <c r="A18" s="3">
        <v>17154520548</v>
      </c>
      <c r="B18" s="1" t="s">
        <v>257</v>
      </c>
      <c r="C18" s="1" t="s">
        <v>258</v>
      </c>
      <c r="D18" s="1" t="s">
        <v>259</v>
      </c>
      <c r="E18" s="1" t="s">
        <v>260</v>
      </c>
      <c r="F18" s="1" t="s">
        <v>159</v>
      </c>
      <c r="G18" s="1" t="s">
        <v>147</v>
      </c>
      <c r="H18" s="1" t="s">
        <v>148</v>
      </c>
      <c r="I18" s="1" t="s">
        <v>261</v>
      </c>
      <c r="J18" s="1" t="s">
        <v>30</v>
      </c>
      <c r="K18" s="1" t="s">
        <v>262</v>
      </c>
      <c r="L18" s="1" t="s">
        <v>262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154</v>
      </c>
      <c r="R18" s="1" t="s">
        <v>263</v>
      </c>
      <c r="S18" s="1" t="s">
        <v>156</v>
      </c>
      <c r="T18" s="1" t="s">
        <v>157</v>
      </c>
      <c r="U18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2022-05-27T01:37:56Z</dcterms:created>
  <dcterms:modified xsi:type="dcterms:W3CDTF">2022-05-27T01:42:34Z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36EA17280D364F669B9B597AF2707A95</vt:lpwstr>
  </property>
  <property fmtid="{D5CDD505-2E9C-101B-9397-08002B2CF9AE}" pid="3" name="KSOProductBuildVer">
    <vt:lpwstr>2052-11.1.0.11744</vt:lpwstr>
  </property>
</Properties>
</file>