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<sst xmlns="http://schemas.openxmlformats.org/spreadsheetml/2006/main" count="289" uniqueCount="138">
  <si>
    <t>去哪儿网酒店预付对账单</t>
  </si>
  <si>
    <t>供应商名称：</t>
  </si>
  <si>
    <t>汇趣住</t>
  </si>
  <si>
    <t>结算周期：</t>
  </si>
  <si>
    <t>2022-05-26至2022-05-27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</si>
  <si>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</si>
  <si>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</si>
  <si>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</si>
  <si>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</si>
  <si>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</si>
  <si>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</si>
  <si>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</si>
  <si>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</si>
  <si>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</si>
  <si>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</si>
  <si>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</si>
  <si>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</si>
  <si>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</si>
  <si>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</si>
  <si>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</si>
  <si>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¥952.00</t>
  </si>
  <si>
    <t>¥130.00</t>
  </si>
  <si>
    <t>¥822.00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</si>
  <si>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</si>
  <si>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</si>
  <si>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</si>
  <si>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</si>
  <si>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</si>
  <si>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</si>
  <si>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</si>
  <si>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</si>
  <si>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</si>
  <si>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</si>
  <si>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</si>
  <si>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</si>
  <si>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</si>
  <si>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</si>
  <si>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</si>
  <si>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</si>
  <si>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</si>
  <si>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</si>
  <si>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</si>
  <si>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</si>
  <si>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</si>
  <si>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</si>
  <si>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</si>
  <si>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</si>
  <si>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</si>
  <si>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</si>
  <si>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</si>
  <si>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</si>
  <si>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</si>
  <si>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</si>
  <si>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</si>
  <si>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</si>
  <si>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</si>
  <si>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</si>
  <si>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</si>
  <si>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</si>
  <si>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</si>
  <si>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</si>
  <si>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</si>
  <si>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</si>
  <si>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</si>
  <si>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</si>
  <si>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</si>
  <si>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</si>
  <si>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</si>
  <si>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</si>
  <si>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</si>
  <si>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103006325587</t>
  </si>
  <si>
    <t>酒店预付</t>
  </si>
  <si>
    <t>否</t>
  </si>
  <si>
    <t>普通</t>
  </si>
  <si>
    <t>381675403</t>
  </si>
  <si>
    <t>杭州雅轩快捷酒店</t>
  </si>
  <si>
    <t>1639468</t>
  </si>
  <si>
    <t>鲍师傅</t>
  </si>
  <si>
    <t>2022-05-23</t>
  </si>
  <si>
    <t>2022-05-27</t>
  </si>
  <si>
    <t>¥292.00</t>
  </si>
  <si>
    <t>¥40.00</t>
  </si>
  <si>
    <t>¥252.00</t>
  </si>
  <si>
    <t>特惠房</t>
  </si>
  <si>
    <t>WEBSITE</t>
  </si>
  <si>
    <t>812996851357</t>
  </si>
  <si>
    <t>381742437</t>
  </si>
  <si>
    <t>7天连锁酒店(成都川师大成龙校区总部经济港店)</t>
  </si>
  <si>
    <t>周英勇</t>
  </si>
  <si>
    <t>2022-05-13</t>
  </si>
  <si>
    <t>2022-05-22</t>
  </si>
  <si>
    <t>¥660.00</t>
  </si>
  <si>
    <t>¥90.00</t>
  </si>
  <si>
    <t>¥570.00</t>
  </si>
  <si>
    <t>自主大床房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</si>
  <si>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</si>
  <si>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</si>
  <si>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</si>
  <si>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</si>
  <si>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</si>
  <si>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</si>
  <si>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</si>
  <si>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</si>
  <si>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</si>
  <si>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</si>
  <si>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</si>
  <si>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A220530102725481</t>
  </si>
  <si>
    <r>
      <t>总计：</t>
    </r>
    <r>
      <rPr>
        <sz val="10"/>
        <rFont val="Arial"/>
        <charset val="134"/>
      </rPr>
      <t>822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</si>
  <si>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</si>
  <si>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</si>
  <si>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</si>
  <si>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</si>
  <si>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</si>
  <si>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</si>
  <si>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</si>
  <si>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</si>
  <si>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</si>
  <si>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</si>
  <si>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</si>
  <si>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</si>
  <si>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</si>
  <si>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</si>
  <si>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</si>
  <si>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</si>
  <si>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</si>
  <si>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2561746</t>
  </si>
  <si>
    <t>--</t>
  </si>
  <si>
    <t>252.00</t>
  </si>
  <si>
    <t>RMB</t>
  </si>
  <si>
    <t>0</t>
  </si>
  <si>
    <t>0.00</t>
  </si>
  <si>
    <t>汇趣住国内直连</t>
  </si>
  <si>
    <t>01.011247</t>
  </si>
  <si>
    <t>2022-05-23 19:13:37</t>
  </si>
  <si>
    <t>直连</t>
  </si>
  <si>
    <t>2550127</t>
  </si>
  <si>
    <t>570.00</t>
  </si>
  <si>
    <t>2022-05-13 23:25:17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</si>
</sst>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2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32" fillId="32" borderId="16" applyNumberFormat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5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252</v>
      </c>
      <c r="E2" t="str">
        <f>VLOOKUP(A2,HOP!A:L,12,0)</f>
        <v>252.00</v>
      </c>
      <c r="F2" t="str">
        <f>VLOOKUP(A2,HOP!A:C,3,0)</f>
        <v>2561746</v>
      </c>
      <c r="G2">
        <f>D2-E2</f>
        <v>0</v>
      </c>
      <c r="H2" t="str">
        <f>$H$1&amp;F2</f>
        <v>，2561746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570</v>
      </c>
      <c r="E3" t="str">
        <f>VLOOKUP(A3,HOP!A:L,12,0)</f>
        <v>570.00</v>
      </c>
      <c r="F3" t="str">
        <f>VLOOKUP(A3,HOP!A:C,3,0)</f>
        <v>2550127</v>
      </c>
      <c r="G3">
        <f>D3-E3</f>
        <v>0</v>
      </c>
      <c r="H3" t="str">
        <f>$H$1&amp;F3</f>
        <v>，2550127</v>
      </c>
      <c r="I3" t="str">
        <f>VLOOKUP(A3,HOP!A:U,21,0)</f>
        <v>直连</v>
      </c>
    </row>
    <row r="5" spans="4:4">
      <c r="D5" s="3">
        <f>SUM(D2:D4)</f>
        <v>822</v>
      </c>
    </row>
    <row r="6" ht="14.25" spans="4:4">
      <c r="D6" s="8" t="s">
        <v>22</v>
      </c>
    </row>
    <row r="10" spans="1:1">
      <c r="A10" t="s">
        <v>106</v>
      </c>
    </row>
    <row r="11" spans="1:1">
      <c r="A11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</row>
    <row r="2" s="1" customFormat="1" spans="1:21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</row>
    <row r="3" s="1" customFormat="1" spans="1:21">
      <c r="A3" s="1" t="s">
        <v>85</v>
      </c>
      <c r="B3" s="1" t="s">
        <v>89</v>
      </c>
      <c r="C3" s="1" t="s">
        <v>135</v>
      </c>
      <c r="D3" s="1" t="s">
        <v>87</v>
      </c>
      <c r="E3" s="1" t="s">
        <v>88</v>
      </c>
      <c r="F3" s="1" t="s">
        <v>90</v>
      </c>
      <c r="G3" s="1" t="s">
        <v>79</v>
      </c>
      <c r="H3" s="1" t="s">
        <v>126</v>
      </c>
      <c r="I3" s="1" t="s">
        <v>136</v>
      </c>
      <c r="J3" s="1" t="s">
        <v>128</v>
      </c>
      <c r="K3" s="1" t="s">
        <v>136</v>
      </c>
      <c r="L3" s="1" t="s">
        <v>136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137</v>
      </c>
      <c r="S3" s="1" t="s">
        <v>72</v>
      </c>
      <c r="T3" s="1" t="s">
        <v>34</v>
      </c>
      <c r="U3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2022-05-30T02:24:28Z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28A09F626C3F4318A9AFBF739B87062F</vt:lpwstr>
  </property>
</Properties>
</file>