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</definedName>
  </definedNames>
  <calcPr calcId="144525"/>
</workbook>
</file>

<file path=xl/sharedStrings.xml><?xml version="1.0" encoding="utf-8"?>
<sst xmlns="http://schemas.openxmlformats.org/spreadsheetml/2006/main" count="432" uniqueCount="178">
  <si>
    <t>去哪儿网酒店预付对账单</t>
  </si>
  <si>
    <t>供应商名称：</t>
  </si>
  <si>
    <t>趣悠游</t>
  </si>
  <si>
    <t>结算周期：</t>
  </si>
  <si>
    <t>2022-05-23至2022-05-29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</si>
  <si>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</si>
  <si>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</si>
  <si>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</si>
  <si>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</si>
  <si>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</si>
  <si>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</si>
  <si>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</si>
  <si>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</si>
  <si>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</si>
  <si>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</si>
  <si>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</si>
  <si>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</si>
  <si>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</si>
  <si>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</si>
  <si>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</si>
  <si>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¥4,908.00</t>
  </si>
  <si>
    <t>¥617.00</t>
  </si>
  <si>
    <t>¥458.00</t>
  </si>
  <si>
    <t>¥3,833.00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</si>
  <si>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</si>
  <si>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</si>
  <si>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</si>
  <si>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</si>
  <si>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</si>
  <si>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</si>
  <si>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</si>
  <si>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</si>
  <si>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</si>
  <si>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</si>
  <si>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</si>
  <si>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</si>
  <si>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</si>
  <si>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</si>
  <si>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</si>
  <si>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</si>
  <si>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</si>
  <si>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</si>
  <si>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</si>
  <si>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</si>
  <si>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</si>
  <si>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</si>
  <si>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</si>
  <si>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</si>
  <si>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</si>
  <si>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</si>
  <si>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</si>
  <si>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</si>
  <si>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</si>
  <si>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</si>
  <si>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</si>
  <si>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</si>
  <si>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</si>
  <si>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</si>
  <si>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</si>
  <si>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</si>
  <si>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</si>
  <si>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</si>
  <si>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</si>
  <si>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</si>
  <si>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</si>
  <si>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</si>
  <si>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</si>
  <si>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</si>
  <si>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</si>
  <si>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</si>
  <si>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703007197276</t>
  </si>
  <si>
    <t>2562143</t>
  </si>
  <si>
    <t>酒店预付</t>
  </si>
  <si>
    <t>否</t>
  </si>
  <si>
    <t>普通</t>
  </si>
  <si>
    <t>221888771</t>
  </si>
  <si>
    <t>香港瑞生嘉威酒店</t>
  </si>
  <si>
    <t>1626188</t>
  </si>
  <si>
    <t>GAO/XUEYING</t>
  </si>
  <si>
    <t>2022-05-24</t>
  </si>
  <si>
    <t>2022-05-25</t>
  </si>
  <si>
    <t>¥269.00</t>
  </si>
  <si>
    <t>¥27.00</t>
  </si>
  <si>
    <t>¥242.00</t>
  </si>
  <si>
    <t>Superior King bed room</t>
  </si>
  <si>
    <t>WEBSITE</t>
  </si>
  <si>
    <t>703007648732</t>
  </si>
  <si>
    <t>2562591</t>
  </si>
  <si>
    <t>221855996</t>
  </si>
  <si>
    <t>香港彩鸿酒店</t>
  </si>
  <si>
    <t>LAN/YING</t>
  </si>
  <si>
    <t>¥320.00</t>
  </si>
  <si>
    <t>¥31.00</t>
  </si>
  <si>
    <t>¥289.00</t>
  </si>
  <si>
    <t>Deluxe Queen Room</t>
  </si>
  <si>
    <t>702966885015</t>
  </si>
  <si>
    <t>2508307</t>
  </si>
  <si>
    <t>820870942</t>
  </si>
  <si>
    <t>康斯坦茨酒店</t>
  </si>
  <si>
    <t>ZHANG/YIFAN|LIANG/LIANG</t>
  </si>
  <si>
    <t>2022-04-13</t>
  </si>
  <si>
    <t>2022-05-22</t>
  </si>
  <si>
    <t>¥2,283.00</t>
  </si>
  <si>
    <t>¥246.00</t>
  </si>
  <si>
    <t>¥2,037.00</t>
  </si>
  <si>
    <t>double bed room</t>
  </si>
  <si>
    <t>703010268638</t>
  </si>
  <si>
    <t>2565097</t>
  </si>
  <si>
    <t>197317790</t>
  </si>
  <si>
    <t>芭堤雅格兰德中心点酒店 (SHA Extra plus)</t>
  </si>
  <si>
    <t>Ratchamanee/Sopakool</t>
  </si>
  <si>
    <t>2022-05-27</t>
  </si>
  <si>
    <t>2022-06-18</t>
  </si>
  <si>
    <t>2022-06-19</t>
  </si>
  <si>
    <t>2022-05-27 15:02:15</t>
  </si>
  <si>
    <t>Deluxe Sea-view</t>
  </si>
  <si>
    <t>703000073156</t>
  </si>
  <si>
    <t>2553695</t>
  </si>
  <si>
    <t>197316950</t>
  </si>
  <si>
    <t>巴塞罗那迪尔哥诺玛希尔顿酒店</t>
  </si>
  <si>
    <t>WANG/QIJIA|CUI/YIHAN</t>
  </si>
  <si>
    <t>2022-05-17</t>
  </si>
  <si>
    <t>2022-05-28</t>
  </si>
  <si>
    <t>¥1,419.00</t>
  </si>
  <si>
    <t>¥154.00</t>
  </si>
  <si>
    <t>¥1,265.00</t>
  </si>
  <si>
    <t>Twin Guest Room</t>
  </si>
  <si>
    <t>合计</t>
  </si>
  <si>
    <t/>
  </si>
  <si>
    <t>¥4,291.00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</si>
  <si>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</si>
  <si>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</si>
  <si>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</si>
  <si>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</si>
  <si>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</si>
  <si>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</si>
  <si>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</si>
  <si>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</si>
  <si>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</si>
  <si>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A220531102322481</t>
  </si>
  <si>
    <r>
      <t>总计：</t>
    </r>
    <r>
      <rPr>
        <sz val="10"/>
        <rFont val="Arial"/>
        <charset val="134"/>
      </rPr>
      <t>3833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</si>
  <si>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</si>
  <si>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</si>
  <si>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</si>
  <si>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</si>
  <si>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</si>
  <si>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</si>
  <si>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</si>
  <si>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</si>
  <si>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</si>
  <si>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</si>
  <si>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</si>
  <si>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</si>
  <si>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</si>
  <si>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</si>
  <si>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</si>
  <si>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</si>
  <si>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</si>
  <si>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ZHANG YIFAN,LIANG LIANG</t>
  </si>
  <si>
    <t>退房日周结</t>
  </si>
  <si>
    <t>2037.00</t>
  </si>
  <si>
    <t>RMB</t>
  </si>
  <si>
    <t>0</t>
  </si>
  <si>
    <t>0.00</t>
  </si>
  <si>
    <t>趣悠游国际直连</t>
  </si>
  <si>
    <t>1659</t>
  </si>
  <si>
    <t>2022-04-13 03:57:54</t>
  </si>
  <si>
    <t>汇智国际旅游发展有限公司</t>
  </si>
  <si>
    <t>直连</t>
  </si>
  <si>
    <t>WANG QIJIA,CUI YIHAN</t>
  </si>
  <si>
    <t>1265.00</t>
  </si>
  <si>
    <t>2022-05-17 06:00:09</t>
  </si>
  <si>
    <t>GAO XUEYING</t>
  </si>
  <si>
    <t>242.00</t>
  </si>
  <si>
    <t>2022-05-24 02:35:23</t>
  </si>
  <si>
    <t>LAN YING</t>
  </si>
  <si>
    <t>289.00</t>
  </si>
  <si>
    <t>2022-05-24 13:19:35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</si>
</sst>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2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8" borderId="15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9" borderId="12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30" fillId="24" borderId="16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 t="s">
        <v>96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3</v>
      </c>
      <c r="N4" s="7" t="s">
        <v>100</v>
      </c>
      <c r="O4" s="7" t="s">
        <v>101</v>
      </c>
      <c r="P4" s="7" t="s">
        <v>80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108</v>
      </c>
      <c r="H5" s="7" t="s">
        <v>109</v>
      </c>
      <c r="I5" s="7" t="s">
        <v>77</v>
      </c>
      <c r="J5" s="7" t="s">
        <v>2</v>
      </c>
      <c r="K5" s="7" t="s">
        <v>110</v>
      </c>
      <c r="L5" s="7">
        <v>1</v>
      </c>
      <c r="M5" s="7">
        <v>1</v>
      </c>
      <c r="N5" s="7" t="s">
        <v>111</v>
      </c>
      <c r="O5" s="7" t="s">
        <v>112</v>
      </c>
      <c r="P5" s="7" t="s">
        <v>113</v>
      </c>
      <c r="Q5" s="7"/>
      <c r="R5" s="11" t="s">
        <v>21</v>
      </c>
      <c r="S5" s="12" t="s">
        <v>21</v>
      </c>
      <c r="T5" s="7" t="s">
        <v>114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115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116</v>
      </c>
      <c r="B6" s="6" t="s">
        <v>117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118</v>
      </c>
      <c r="H6" s="7" t="s">
        <v>119</v>
      </c>
      <c r="I6" s="7" t="s">
        <v>77</v>
      </c>
      <c r="J6" s="7" t="s">
        <v>2</v>
      </c>
      <c r="K6" s="7" t="s">
        <v>120</v>
      </c>
      <c r="L6" s="7">
        <v>1</v>
      </c>
      <c r="M6" s="7">
        <v>1</v>
      </c>
      <c r="N6" s="7" t="s">
        <v>121</v>
      </c>
      <c r="O6" s="7" t="s">
        <v>111</v>
      </c>
      <c r="P6" s="7" t="s">
        <v>122</v>
      </c>
      <c r="Q6" s="7"/>
      <c r="R6" s="11" t="s">
        <v>123</v>
      </c>
      <c r="S6" s="12" t="s">
        <v>19</v>
      </c>
      <c r="T6" s="7"/>
      <c r="U6" s="11" t="s">
        <v>19</v>
      </c>
      <c r="V6" s="11" t="s">
        <v>123</v>
      </c>
      <c r="W6" s="12" t="s">
        <v>124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85</v>
      </c>
      <c r="AG6" t="s">
        <v>73</v>
      </c>
      <c r="AH6" t="s">
        <v>19</v>
      </c>
    </row>
    <row r="7" customHeight="1" spans="1:32">
      <c r="A7" s="10" t="s">
        <v>127</v>
      </c>
      <c r="B7" s="10"/>
      <c r="C7" s="10" t="s">
        <v>128</v>
      </c>
      <c r="D7" s="10"/>
      <c r="E7" s="10"/>
      <c r="F7" s="10"/>
      <c r="G7" s="10" t="s">
        <v>128</v>
      </c>
      <c r="H7" s="10" t="s">
        <v>128</v>
      </c>
      <c r="I7" s="10" t="s">
        <v>128</v>
      </c>
      <c r="J7" s="10" t="s">
        <v>128</v>
      </c>
      <c r="K7" s="10" t="s">
        <v>128</v>
      </c>
      <c r="L7" s="10" t="s">
        <v>128</v>
      </c>
      <c r="M7" s="10" t="s">
        <v>128</v>
      </c>
      <c r="N7" s="10" t="s">
        <v>128</v>
      </c>
      <c r="O7" s="10" t="s">
        <v>128</v>
      </c>
      <c r="P7" s="10" t="s">
        <v>128</v>
      </c>
      <c r="Q7" s="10"/>
      <c r="R7" s="13" t="s">
        <v>20</v>
      </c>
      <c r="S7" s="13" t="s">
        <v>21</v>
      </c>
      <c r="T7" s="10" t="s">
        <v>128</v>
      </c>
      <c r="U7" s="13"/>
      <c r="V7" s="13" t="s">
        <v>129</v>
      </c>
      <c r="W7" s="13" t="s">
        <v>22</v>
      </c>
      <c r="X7" s="13"/>
      <c r="Y7" s="13"/>
      <c r="Z7" s="13"/>
      <c r="AA7" s="10"/>
      <c r="AB7" s="13"/>
      <c r="AC7" s="10"/>
      <c r="AD7" s="10" t="s">
        <v>128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130</v>
      </c>
      <c r="B1" s="4" t="s">
        <v>131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132</v>
      </c>
      <c r="H1" s="4" t="s">
        <v>133</v>
      </c>
      <c r="I1" s="4" t="s">
        <v>13</v>
      </c>
      <c r="J1" s="4" t="s">
        <v>17</v>
      </c>
      <c r="K1" s="4" t="s">
        <v>18</v>
      </c>
      <c r="L1" s="9" t="s">
        <v>134</v>
      </c>
      <c r="M1" s="4" t="s">
        <v>135</v>
      </c>
      <c r="N1" s="4" t="s">
        <v>136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B30" sqref="B3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138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242</v>
      </c>
      <c r="E2" t="str">
        <f>VLOOKUP(A2,HOP!A:L,12,0)</f>
        <v>242.00</v>
      </c>
      <c r="F2" t="str">
        <f>VLOOKUP(A2,HOP!A:C,3,0)</f>
        <v>2562143</v>
      </c>
      <c r="G2">
        <f>D2-E2</f>
        <v>0</v>
      </c>
      <c r="H2" t="str">
        <f>$H$1&amp;F2</f>
        <v>，2562143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289</v>
      </c>
      <c r="E3" t="str">
        <f>VLOOKUP(A3,HOP!A:L,12,0)</f>
        <v>289.00</v>
      </c>
      <c r="F3" t="str">
        <f>VLOOKUP(A3,HOP!A:C,3,0)</f>
        <v>2562591</v>
      </c>
      <c r="G3">
        <f>D3-E3</f>
        <v>0</v>
      </c>
      <c r="H3" t="str">
        <f>$H$1&amp;F3</f>
        <v>，2562591</v>
      </c>
      <c r="I3" t="str">
        <f>VLOOKUP(A3,HOP!A:U,21,0)</f>
        <v>直连</v>
      </c>
    </row>
    <row r="4" ht="14.25" customHeight="1" spans="1:9">
      <c r="A4" s="6" t="s">
        <v>95</v>
      </c>
      <c r="B4" s="7" t="s">
        <v>101</v>
      </c>
      <c r="C4" s="7" t="s">
        <v>80</v>
      </c>
      <c r="D4" s="3">
        <v>2037</v>
      </c>
      <c r="E4" t="str">
        <f>VLOOKUP(A4,HOP!A:L,12,0)</f>
        <v>2037.00</v>
      </c>
      <c r="F4" t="str">
        <f>VLOOKUP(A4,HOP!A:C,3,0)</f>
        <v>2508307</v>
      </c>
      <c r="G4">
        <f>D4-E4</f>
        <v>0</v>
      </c>
      <c r="H4" t="str">
        <f>$H$1&amp;F4</f>
        <v>，2508307</v>
      </c>
      <c r="I4" t="str">
        <f>VLOOKUP(A4,HOP!A:U,21,0)</f>
        <v>直连</v>
      </c>
    </row>
    <row r="5" ht="14.25" hidden="1" customHeight="1" spans="1:9">
      <c r="A5" s="6" t="s">
        <v>106</v>
      </c>
      <c r="B5" s="7" t="s">
        <v>112</v>
      </c>
      <c r="C5" s="7" t="s">
        <v>113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>D5-E5</f>
        <v>#N/A</v>
      </c>
      <c r="H5" t="e">
        <f>$H$1&amp;F5</f>
        <v>#N/A</v>
      </c>
      <c r="I5" t="e">
        <f>VLOOKUP(A5,HOP!A:U,21,0)</f>
        <v>#N/A</v>
      </c>
    </row>
    <row r="6" ht="14.25" customHeight="1" spans="1:9">
      <c r="A6" s="6" t="s">
        <v>116</v>
      </c>
      <c r="B6" s="7" t="s">
        <v>111</v>
      </c>
      <c r="C6" s="7" t="s">
        <v>122</v>
      </c>
      <c r="D6" s="3">
        <v>1265</v>
      </c>
      <c r="E6" t="str">
        <f>VLOOKUP(A6,HOP!A:L,12,0)</f>
        <v>1265.00</v>
      </c>
      <c r="F6" t="str">
        <f>VLOOKUP(A6,HOP!A:C,3,0)</f>
        <v>2553695</v>
      </c>
      <c r="G6">
        <f>D6-E6</f>
        <v>0</v>
      </c>
      <c r="H6" t="str">
        <f>$H$1&amp;F6</f>
        <v>，2553695</v>
      </c>
      <c r="I6" t="str">
        <f>VLOOKUP(A6,HOP!A:U,21,0)</f>
        <v>直连</v>
      </c>
    </row>
    <row r="8" spans="4:4">
      <c r="D8" s="3">
        <f>SUM(D2:D7)</f>
        <v>3833</v>
      </c>
    </row>
    <row r="9" ht="14.25" spans="4:4">
      <c r="D9" s="8" t="s">
        <v>23</v>
      </c>
    </row>
    <row r="13" spans="1:1">
      <c r="A13" t="s">
        <v>139</v>
      </c>
    </row>
    <row r="14" spans="1:1">
      <c r="A14" s="5" t="s">
        <v>140</v>
      </c>
    </row>
  </sheetData>
  <autoFilter ref="A1:I6">
    <filterColumn colId="3">
      <filters>
        <filter val="242.00"/>
        <filter val="289.00"/>
        <filter val="2,037.00"/>
        <filter val="1,265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1">
      <c r="A1" s="2" t="s">
        <v>141</v>
      </c>
      <c r="B1" s="2" t="s">
        <v>142</v>
      </c>
      <c r="C1" s="2" t="s">
        <v>143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144</v>
      </c>
      <c r="I1" s="2" t="s">
        <v>145</v>
      </c>
      <c r="J1" s="2" t="s">
        <v>146</v>
      </c>
      <c r="K1" s="2" t="s">
        <v>147</v>
      </c>
      <c r="L1" s="2" t="s">
        <v>148</v>
      </c>
      <c r="M1" s="2" t="s">
        <v>149</v>
      </c>
      <c r="N1" s="2" t="s">
        <v>150</v>
      </c>
      <c r="O1" s="2" t="s">
        <v>151</v>
      </c>
      <c r="P1" s="2" t="s">
        <v>152</v>
      </c>
      <c r="Q1" s="2" t="s">
        <v>153</v>
      </c>
      <c r="R1" s="2" t="s">
        <v>154</v>
      </c>
      <c r="S1" s="2" t="s">
        <v>155</v>
      </c>
      <c r="T1" s="2" t="s">
        <v>156</v>
      </c>
      <c r="U1" s="2" t="s">
        <v>157</v>
      </c>
    </row>
    <row r="2" s="1" customFormat="1" spans="1:21">
      <c r="A2" s="1" t="s">
        <v>95</v>
      </c>
      <c r="B2" s="1" t="s">
        <v>100</v>
      </c>
      <c r="C2" s="1" t="s">
        <v>96</v>
      </c>
      <c r="D2" s="1" t="s">
        <v>98</v>
      </c>
      <c r="E2" s="1" t="s">
        <v>158</v>
      </c>
      <c r="F2" s="1" t="s">
        <v>101</v>
      </c>
      <c r="G2" s="1" t="s">
        <v>80</v>
      </c>
      <c r="H2" s="1" t="s">
        <v>159</v>
      </c>
      <c r="I2" s="1" t="s">
        <v>160</v>
      </c>
      <c r="J2" s="1" t="s">
        <v>161</v>
      </c>
      <c r="K2" s="1" t="s">
        <v>160</v>
      </c>
      <c r="L2" s="1" t="s">
        <v>160</v>
      </c>
      <c r="M2" s="1" t="s">
        <v>162</v>
      </c>
      <c r="N2" s="1" t="s">
        <v>162</v>
      </c>
      <c r="O2" s="1" t="s">
        <v>163</v>
      </c>
      <c r="P2" s="1" t="s">
        <v>164</v>
      </c>
      <c r="Q2" s="1" t="s">
        <v>165</v>
      </c>
      <c r="R2" s="1" t="s">
        <v>166</v>
      </c>
      <c r="S2" s="1" t="s">
        <v>73</v>
      </c>
      <c r="T2" s="1" t="s">
        <v>167</v>
      </c>
      <c r="U2" s="1" t="s">
        <v>168</v>
      </c>
    </row>
    <row r="3" s="1" customFormat="1" spans="1:21">
      <c r="A3" s="1" t="s">
        <v>116</v>
      </c>
      <c r="B3" s="1" t="s">
        <v>121</v>
      </c>
      <c r="C3" s="1" t="s">
        <v>117</v>
      </c>
      <c r="D3" s="1" t="s">
        <v>119</v>
      </c>
      <c r="E3" s="1" t="s">
        <v>169</v>
      </c>
      <c r="F3" s="1" t="s">
        <v>111</v>
      </c>
      <c r="G3" s="1" t="s">
        <v>122</v>
      </c>
      <c r="H3" s="1" t="s">
        <v>159</v>
      </c>
      <c r="I3" s="1" t="s">
        <v>170</v>
      </c>
      <c r="J3" s="1" t="s">
        <v>161</v>
      </c>
      <c r="K3" s="1" t="s">
        <v>170</v>
      </c>
      <c r="L3" s="1" t="s">
        <v>170</v>
      </c>
      <c r="M3" s="1" t="s">
        <v>162</v>
      </c>
      <c r="N3" s="1" t="s">
        <v>162</v>
      </c>
      <c r="O3" s="1" t="s">
        <v>163</v>
      </c>
      <c r="P3" s="1" t="s">
        <v>164</v>
      </c>
      <c r="Q3" s="1" t="s">
        <v>165</v>
      </c>
      <c r="R3" s="1" t="s">
        <v>171</v>
      </c>
      <c r="S3" s="1" t="s">
        <v>73</v>
      </c>
      <c r="T3" s="1" t="s">
        <v>167</v>
      </c>
      <c r="U3" s="1" t="s">
        <v>168</v>
      </c>
    </row>
    <row r="4" s="1" customFormat="1" spans="1:21">
      <c r="A4" s="1" t="s">
        <v>70</v>
      </c>
      <c r="B4" s="1" t="s">
        <v>79</v>
      </c>
      <c r="C4" s="1" t="s">
        <v>71</v>
      </c>
      <c r="D4" s="1" t="s">
        <v>76</v>
      </c>
      <c r="E4" s="1" t="s">
        <v>172</v>
      </c>
      <c r="F4" s="1" t="s">
        <v>79</v>
      </c>
      <c r="G4" s="1" t="s">
        <v>80</v>
      </c>
      <c r="H4" s="1" t="s">
        <v>159</v>
      </c>
      <c r="I4" s="1" t="s">
        <v>173</v>
      </c>
      <c r="J4" s="1" t="s">
        <v>161</v>
      </c>
      <c r="K4" s="1" t="s">
        <v>173</v>
      </c>
      <c r="L4" s="1" t="s">
        <v>173</v>
      </c>
      <c r="M4" s="1" t="s">
        <v>162</v>
      </c>
      <c r="N4" s="1" t="s">
        <v>162</v>
      </c>
      <c r="O4" s="1" t="s">
        <v>163</v>
      </c>
      <c r="P4" s="1" t="s">
        <v>164</v>
      </c>
      <c r="Q4" s="1" t="s">
        <v>165</v>
      </c>
      <c r="R4" s="1" t="s">
        <v>174</v>
      </c>
      <c r="S4" s="1" t="s">
        <v>73</v>
      </c>
      <c r="T4" s="1" t="s">
        <v>167</v>
      </c>
      <c r="U4" s="1" t="s">
        <v>168</v>
      </c>
    </row>
    <row r="5" s="1" customFormat="1" spans="1:21">
      <c r="A5" s="1" t="s">
        <v>86</v>
      </c>
      <c r="B5" s="1" t="s">
        <v>79</v>
      </c>
      <c r="C5" s="1" t="s">
        <v>87</v>
      </c>
      <c r="D5" s="1" t="s">
        <v>89</v>
      </c>
      <c r="E5" s="1" t="s">
        <v>175</v>
      </c>
      <c r="F5" s="1" t="s">
        <v>79</v>
      </c>
      <c r="G5" s="1" t="s">
        <v>80</v>
      </c>
      <c r="H5" s="1" t="s">
        <v>159</v>
      </c>
      <c r="I5" s="1" t="s">
        <v>176</v>
      </c>
      <c r="J5" s="1" t="s">
        <v>161</v>
      </c>
      <c r="K5" s="1" t="s">
        <v>176</v>
      </c>
      <c r="L5" s="1" t="s">
        <v>176</v>
      </c>
      <c r="M5" s="1" t="s">
        <v>162</v>
      </c>
      <c r="N5" s="1" t="s">
        <v>162</v>
      </c>
      <c r="O5" s="1" t="s">
        <v>163</v>
      </c>
      <c r="P5" s="1" t="s">
        <v>164</v>
      </c>
      <c r="Q5" s="1" t="s">
        <v>165</v>
      </c>
      <c r="R5" s="1" t="s">
        <v>177</v>
      </c>
      <c r="S5" s="1" t="s">
        <v>73</v>
      </c>
      <c r="T5" s="1" t="s">
        <v>167</v>
      </c>
      <c r="U5" s="1" t="s">
        <v>168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2022-05-31T02:21:25Z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4BE2A6BACE774DF68CC1CF174FF905FA</vt:lpwstr>
  </property>
</Properties>
</file>