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对账!$A$1:$J$27</definedName>
  </definedNames>
  <calcPr calcId="144525" concurrentCalc="0"/>
</workbook>
</file>

<file path=xl/sharedStrings.xml><?xml version="1.0" encoding="utf-8"?>
<sst xmlns="http://schemas.openxmlformats.org/spreadsheetml/2006/main" count="739" uniqueCount="218">
  <si>
    <t>同程旅行对账单
(账期：20220523-20220529)</t>
  </si>
  <si>
    <t>应付房费总金额</t>
  </si>
  <si>
    <t>应付罚金总金额</t>
  </si>
  <si>
    <t>调整项</t>
  </si>
  <si>
    <t>币种</t>
  </si>
  <si>
    <t>应付合计</t>
  </si>
  <si>
    <t>7061.70</t>
  </si>
  <si>
    <t>0.00</t>
  </si>
  <si>
    <t>-158.00</t>
  </si>
  <si>
    <t>CNY</t>
  </si>
  <si>
    <t>6903.70</t>
  </si>
  <si>
    <t>贵阳溪山里酒店</t>
  </si>
  <si>
    <t/>
  </si>
  <si>
    <t>小计:3172.70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</si>
  <si>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</si>
  <si>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</si>
  <si>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</si>
  <si>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</si>
  <si>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</si>
  <si>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</si>
  <si>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</si>
  <si>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</si>
  <si>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</si>
  <si>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</si>
  <si>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</si>
  <si>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1438491638</t>
  </si>
  <si>
    <t>彭沁岚</t>
  </si>
  <si>
    <t>高级精致房</t>
  </si>
  <si>
    <t>2022/05/22</t>
  </si>
  <si>
    <t>2022/05/23</t>
  </si>
  <si>
    <t>1.00</t>
  </si>
  <si>
    <t>289.00</t>
  </si>
  <si>
    <t>1438792108</t>
  </si>
  <si>
    <t>179428</t>
  </si>
  <si>
    <t>许苓</t>
  </si>
  <si>
    <t>高级大床房</t>
  </si>
  <si>
    <t>332.50</t>
  </si>
  <si>
    <t>1442281911</t>
  </si>
  <si>
    <t>王杰</t>
  </si>
  <si>
    <t>2022/05/25</t>
  </si>
  <si>
    <t>2022/05/26</t>
  </si>
  <si>
    <t>281.60</t>
  </si>
  <si>
    <t>1442298653</t>
  </si>
  <si>
    <t>刘敬</t>
  </si>
  <si>
    <t>1443249234</t>
  </si>
  <si>
    <t>179490</t>
  </si>
  <si>
    <t>于秋玲</t>
  </si>
  <si>
    <t>2022/05/27</t>
  </si>
  <si>
    <t>317.00</t>
  </si>
  <si>
    <t>1444162689</t>
  </si>
  <si>
    <t>张连锋</t>
  </si>
  <si>
    <t>高级双床房</t>
  </si>
  <si>
    <t>2022/05/28</t>
  </si>
  <si>
    <t>361.00</t>
  </si>
  <si>
    <t>1444592019</t>
  </si>
  <si>
    <t>罗地</t>
  </si>
  <si>
    <t>1445282606</t>
  </si>
  <si>
    <t>179545</t>
  </si>
  <si>
    <t>李文</t>
  </si>
  <si>
    <t>2022/05/29</t>
  </si>
  <si>
    <t>詹汉忠</t>
  </si>
  <si>
    <t>1445587881</t>
  </si>
  <si>
    <t>179551</t>
  </si>
  <si>
    <t>陆安彬</t>
  </si>
  <si>
    <t>359.00</t>
  </si>
  <si>
    <t>佛山碧桂园度假村</t>
  </si>
  <si>
    <t>小计:385.00</t>
  </si>
  <si>
    <t>1438717087</t>
  </si>
  <si>
    <t>R00800010000065306</t>
  </si>
  <si>
    <t>阮华平</t>
  </si>
  <si>
    <t>喜悦 ·园林双床房</t>
  </si>
  <si>
    <t>385.00</t>
  </si>
  <si>
    <t>英德石头酒店</t>
  </si>
  <si>
    <t>小计:482.00</t>
  </si>
  <si>
    <t>1445560544</t>
  </si>
  <si>
    <t>刘英</t>
  </si>
  <si>
    <t>湖景大床房</t>
  </si>
  <si>
    <t>241.00</t>
  </si>
  <si>
    <t>王本义</t>
  </si>
  <si>
    <t>广州知祥酒店公寓</t>
  </si>
  <si>
    <t>小计:650.00</t>
  </si>
  <si>
    <t>1439843653</t>
  </si>
  <si>
    <t>A1212</t>
  </si>
  <si>
    <t>胡定森</t>
  </si>
  <si>
    <t>标准大床房</t>
  </si>
  <si>
    <t>2022/05/24</t>
  </si>
  <si>
    <t>125.00</t>
  </si>
  <si>
    <t>1440702652</t>
  </si>
  <si>
    <t>黄小铭</t>
  </si>
  <si>
    <t>1441894526</t>
  </si>
  <si>
    <t>魏全侣</t>
  </si>
  <si>
    <t>1440773489</t>
  </si>
  <si>
    <t>易鹏</t>
  </si>
  <si>
    <t>标准双床房</t>
  </si>
  <si>
    <t>130.00</t>
  </si>
  <si>
    <t>1439427507</t>
  </si>
  <si>
    <t>陈俐</t>
  </si>
  <si>
    <t>145.00</t>
  </si>
  <si>
    <t>舟山新海景大酒店</t>
  </si>
  <si>
    <t>小计:225.00</t>
  </si>
  <si>
    <t>1444403311</t>
  </si>
  <si>
    <t>陈叶敏</t>
  </si>
  <si>
    <t>商务双床房</t>
  </si>
  <si>
    <t>2.00</t>
  </si>
  <si>
    <t>225.00</t>
  </si>
  <si>
    <t>宜尚酒店(佛山西樵山景区樵岭广场店)</t>
  </si>
  <si>
    <t>小计:590.00</t>
  </si>
  <si>
    <t>1443079500</t>
  </si>
  <si>
    <t>周修楷</t>
  </si>
  <si>
    <t>宜品双床房</t>
  </si>
  <si>
    <t>190.00</t>
  </si>
  <si>
    <t>1444073897</t>
  </si>
  <si>
    <t>茂名市的精英</t>
  </si>
  <si>
    <t>200.00</t>
  </si>
  <si>
    <t>1442345623</t>
  </si>
  <si>
    <t>邱培庆</t>
  </si>
  <si>
    <t>合作诺桑洲际酒店</t>
  </si>
  <si>
    <t>小计:1409.00</t>
  </si>
  <si>
    <t>1439826498</t>
  </si>
  <si>
    <t>聂英宝</t>
  </si>
  <si>
    <t>商务大床房</t>
  </si>
  <si>
    <t>286.00</t>
  </si>
  <si>
    <t>1440526300</t>
  </si>
  <si>
    <t>蒋琦</t>
  </si>
  <si>
    <t>1442287189</t>
  </si>
  <si>
    <t>洛桑曲珍</t>
  </si>
  <si>
    <t>商务标间</t>
  </si>
  <si>
    <t>279.00</t>
  </si>
  <si>
    <t>俄昂卓玛</t>
  </si>
  <si>
    <t>1443261343</t>
  </si>
  <si>
    <t>815</t>
  </si>
  <si>
    <t>ES成享国际公寓(佛山金融高新区地铁站)</t>
  </si>
  <si>
    <t>小计:148.00</t>
  </si>
  <si>
    <t>1438683581</t>
  </si>
  <si>
    <t>陈锐能</t>
  </si>
  <si>
    <t>豪华大床房</t>
  </si>
  <si>
    <t>148.00</t>
  </si>
  <si>
    <t>其他应收/应付</t>
  </si>
  <si>
    <t>金额</t>
  </si>
  <si>
    <t>调整原因</t>
  </si>
  <si>
    <t>1433010193</t>
  </si>
  <si>
    <t>调整1433010193,客人申请免费取消一间一晚，联系供应商黄女士同意免费取消一间一晚</t>
  </si>
  <si>
    <t>，</t>
  </si>
  <si>
    <t>202205221501190022</t>
  </si>
  <si>
    <t>202205222117520020</t>
  </si>
  <si>
    <t>202205252233080022</t>
  </si>
  <si>
    <t>202205252233410022</t>
  </si>
  <si>
    <t>202205261809330021</t>
  </si>
  <si>
    <t>202205271324500020</t>
  </si>
  <si>
    <t>202205272210280021</t>
  </si>
  <si>
    <t>202205281248030020</t>
  </si>
  <si>
    <t>202205281859330021</t>
  </si>
  <si>
    <t>202205231903270020</t>
  </si>
  <si>
    <t>202205241253540025</t>
  </si>
  <si>
    <t>202205251351310021</t>
  </si>
  <si>
    <t>202205241423340025</t>
  </si>
  <si>
    <t>202205231016300022</t>
  </si>
  <si>
    <t>202205232007540020</t>
  </si>
  <si>
    <t>录错渠道单号1439843653</t>
  </si>
  <si>
    <t>202205240928180025</t>
  </si>
  <si>
    <t>202205252206590022</t>
  </si>
  <si>
    <t>202205261823360021</t>
  </si>
  <si>
    <t>202205221842130020</t>
  </si>
  <si>
    <t>直采</t>
  </si>
  <si>
    <t>1433010193此单取消一间房多收157元待退回</t>
  </si>
  <si>
    <t>A220531111844481</t>
  </si>
  <si>
    <t>A2205311121093703</t>
  </si>
  <si>
    <t>房集：i220531111702 5379.7元</t>
  </si>
  <si>
    <t>总计：6903.7元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</si>
  <si>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</si>
  <si>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</si>
  <si>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</si>
  <si>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</si>
  <si>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</si>
  <si>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</si>
  <si>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</si>
  <si>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</si>
  <si>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</si>
  <si>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</si>
  <si>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</si>
  <si>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</si>
  <si>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</si>
  <si>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</si>
  <si>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</si>
  <si>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</si>
  <si>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</si>
  <si>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</si>
  <si>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</si>
  <si>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2022-05-22</t>
  </si>
  <si>
    <t>2560502</t>
  </si>
  <si>
    <t>2022-05-23</t>
  </si>
  <si>
    <t>退房日周结</t>
  </si>
  <si>
    <t>RMB</t>
  </si>
  <si>
    <t>0</t>
  </si>
  <si>
    <t>同程艺龙国内酒店EBK</t>
  </si>
  <si>
    <t>3703</t>
  </si>
  <si>
    <t>2022-05-22 19:37:57</t>
  </si>
  <si>
    <t>否</t>
  </si>
  <si>
    <t>广州汇登信息科技有限公司</t>
  </si>
  <si>
    <t>2022-05-25</t>
  </si>
  <si>
    <t>2563985</t>
  </si>
  <si>
    <t>2022-05-28</t>
  </si>
  <si>
    <t>2022-05-29</t>
  </si>
  <si>
    <t>2022-05-25 23:20:53</t>
  </si>
  <si>
    <t>2022-05-26</t>
  </si>
  <si>
    <t>2564385</t>
  </si>
  <si>
    <t>2022-05-27</t>
  </si>
  <si>
    <t>2022-05-26 14:36:46</t>
  </si>
  <si>
    <t>2565182</t>
  </si>
  <si>
    <t>梁栋明</t>
  </si>
  <si>
    <t>2022-05-27 16:48:09</t>
  </si>
  <si>
    <t>2565572</t>
  </si>
  <si>
    <t>2022-05-27 18:28:58</t>
  </si>
  <si>
    <t>2567017</t>
  </si>
  <si>
    <t>英德英石园石头酒店</t>
  </si>
  <si>
    <t>刘英,王本义</t>
  </si>
  <si>
    <t>482.00</t>
  </si>
  <si>
    <t>2022-05-28 18:43:49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</si>
</sst>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5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0" xfId="0" applyFill="1" applyBorder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57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2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4</v>
      </c>
      <c r="K11" s="3" t="s">
        <v>22</v>
      </c>
      <c r="L11" s="3" t="s">
        <v>23</v>
      </c>
    </row>
    <row r="12" spans="2:12">
      <c r="B12" t="s">
        <v>24</v>
      </c>
      <c r="C12" t="s">
        <v>25</v>
      </c>
      <c r="D12" t="s">
        <v>12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9</v>
      </c>
      <c r="K12" t="s">
        <v>12</v>
      </c>
      <c r="L12" t="s">
        <v>31</v>
      </c>
    </row>
    <row r="13" spans="2:12">
      <c r="B13" t="s">
        <v>24</v>
      </c>
      <c r="C13" t="s">
        <v>32</v>
      </c>
      <c r="D13" t="s">
        <v>33</v>
      </c>
      <c r="E13" t="s">
        <v>34</v>
      </c>
      <c r="F13" t="s">
        <v>35</v>
      </c>
      <c r="G13" t="s">
        <v>28</v>
      </c>
      <c r="H13" t="s">
        <v>29</v>
      </c>
      <c r="I13" t="s">
        <v>30</v>
      </c>
      <c r="J13" t="s">
        <v>9</v>
      </c>
      <c r="K13" t="s">
        <v>12</v>
      </c>
      <c r="L13" t="s">
        <v>36</v>
      </c>
    </row>
    <row r="14" spans="2:12">
      <c r="B14" t="s">
        <v>24</v>
      </c>
      <c r="C14" t="s">
        <v>37</v>
      </c>
      <c r="D14" t="s">
        <v>12</v>
      </c>
      <c r="E14" t="s">
        <v>38</v>
      </c>
      <c r="F14" t="s">
        <v>27</v>
      </c>
      <c r="G14" t="s">
        <v>39</v>
      </c>
      <c r="H14" t="s">
        <v>40</v>
      </c>
      <c r="I14" t="s">
        <v>30</v>
      </c>
      <c r="J14" t="s">
        <v>9</v>
      </c>
      <c r="K14" t="s">
        <v>12</v>
      </c>
      <c r="L14" t="s">
        <v>41</v>
      </c>
    </row>
    <row r="15" spans="2:12">
      <c r="B15" t="s">
        <v>24</v>
      </c>
      <c r="C15" t="s">
        <v>42</v>
      </c>
      <c r="D15" t="s">
        <v>12</v>
      </c>
      <c r="E15" t="s">
        <v>43</v>
      </c>
      <c r="F15" t="s">
        <v>27</v>
      </c>
      <c r="G15" t="s">
        <v>39</v>
      </c>
      <c r="H15" t="s">
        <v>40</v>
      </c>
      <c r="I15" t="s">
        <v>30</v>
      </c>
      <c r="J15" t="s">
        <v>9</v>
      </c>
      <c r="K15" t="s">
        <v>12</v>
      </c>
      <c r="L15" t="s">
        <v>41</v>
      </c>
    </row>
    <row r="16" spans="2:12">
      <c r="B16" t="s">
        <v>24</v>
      </c>
      <c r="C16" t="s">
        <v>44</v>
      </c>
      <c r="D16" t="s">
        <v>45</v>
      </c>
      <c r="E16" t="s">
        <v>46</v>
      </c>
      <c r="F16" t="s">
        <v>27</v>
      </c>
      <c r="G16" t="s">
        <v>40</v>
      </c>
      <c r="H16" t="s">
        <v>47</v>
      </c>
      <c r="I16" t="s">
        <v>30</v>
      </c>
      <c r="J16" t="s">
        <v>9</v>
      </c>
      <c r="K16" t="s">
        <v>12</v>
      </c>
      <c r="L16" t="s">
        <v>48</v>
      </c>
    </row>
    <row r="17" spans="2:12">
      <c r="B17" t="s">
        <v>24</v>
      </c>
      <c r="C17" t="s">
        <v>49</v>
      </c>
      <c r="D17" t="s">
        <v>12</v>
      </c>
      <c r="E17" t="s">
        <v>50</v>
      </c>
      <c r="F17" t="s">
        <v>51</v>
      </c>
      <c r="G17" t="s">
        <v>47</v>
      </c>
      <c r="H17" t="s">
        <v>52</v>
      </c>
      <c r="I17" t="s">
        <v>30</v>
      </c>
      <c r="J17" t="s">
        <v>9</v>
      </c>
      <c r="K17" t="s">
        <v>12</v>
      </c>
      <c r="L17" t="s">
        <v>53</v>
      </c>
    </row>
    <row r="18" spans="2:12">
      <c r="B18" t="s">
        <v>24</v>
      </c>
      <c r="C18" t="s">
        <v>54</v>
      </c>
      <c r="D18" t="s">
        <v>12</v>
      </c>
      <c r="E18" t="s">
        <v>55</v>
      </c>
      <c r="F18" t="s">
        <v>27</v>
      </c>
      <c r="G18" t="s">
        <v>47</v>
      </c>
      <c r="H18" t="s">
        <v>52</v>
      </c>
      <c r="I18" t="s">
        <v>30</v>
      </c>
      <c r="J18" t="s">
        <v>9</v>
      </c>
      <c r="K18" t="s">
        <v>12</v>
      </c>
      <c r="L18" t="s">
        <v>48</v>
      </c>
    </row>
    <row r="19" spans="2:12">
      <c r="B19" t="s">
        <v>24</v>
      </c>
      <c r="C19" t="s">
        <v>56</v>
      </c>
      <c r="D19" t="s">
        <v>57</v>
      </c>
      <c r="E19" t="s">
        <v>58</v>
      </c>
      <c r="F19" t="s">
        <v>27</v>
      </c>
      <c r="G19" t="s">
        <v>52</v>
      </c>
      <c r="H19" t="s">
        <v>59</v>
      </c>
      <c r="I19" t="s">
        <v>30</v>
      </c>
      <c r="J19" t="s">
        <v>9</v>
      </c>
      <c r="K19" t="s">
        <v>12</v>
      </c>
      <c r="L19" t="s">
        <v>48</v>
      </c>
    </row>
    <row r="20" spans="2:12">
      <c r="B20" t="s">
        <v>24</v>
      </c>
      <c r="C20" t="s">
        <v>56</v>
      </c>
      <c r="D20" t="s">
        <v>57</v>
      </c>
      <c r="E20" t="s">
        <v>60</v>
      </c>
      <c r="F20" t="s">
        <v>27</v>
      </c>
      <c r="G20" t="s">
        <v>52</v>
      </c>
      <c r="H20" t="s">
        <v>59</v>
      </c>
      <c r="I20" t="s">
        <v>30</v>
      </c>
      <c r="J20" t="s">
        <v>9</v>
      </c>
      <c r="K20" t="s">
        <v>12</v>
      </c>
      <c r="L20" t="s">
        <v>48</v>
      </c>
    </row>
    <row r="21" spans="2:12">
      <c r="B21" t="s">
        <v>24</v>
      </c>
      <c r="C21" t="s">
        <v>61</v>
      </c>
      <c r="D21" t="s">
        <v>62</v>
      </c>
      <c r="E21" t="s">
        <v>63</v>
      </c>
      <c r="F21" t="s">
        <v>35</v>
      </c>
      <c r="G21" t="s">
        <v>52</v>
      </c>
      <c r="H21" t="s">
        <v>59</v>
      </c>
      <c r="I21" t="s">
        <v>30</v>
      </c>
      <c r="J21" t="s">
        <v>9</v>
      </c>
      <c r="K21" t="s">
        <v>12</v>
      </c>
      <c r="L21" t="s">
        <v>64</v>
      </c>
    </row>
    <row r="22" spans="2:12">
      <c r="B22" s="3" t="s">
        <v>65</v>
      </c>
      <c r="C22" s="3" t="s">
        <v>12</v>
      </c>
      <c r="D22" s="3" t="s">
        <v>12</v>
      </c>
      <c r="E22" s="3" t="s">
        <v>12</v>
      </c>
      <c r="F22" s="3" t="s">
        <v>66</v>
      </c>
      <c r="G22" s="3" t="s">
        <v>12</v>
      </c>
      <c r="H22" s="3" t="s">
        <v>12</v>
      </c>
      <c r="I22" s="3" t="s">
        <v>12</v>
      </c>
      <c r="J22" s="3" t="s">
        <v>12</v>
      </c>
      <c r="K22" s="3" t="s">
        <v>12</v>
      </c>
      <c r="L22" s="3" t="s">
        <v>12</v>
      </c>
    </row>
    <row r="23" spans="2:12">
      <c r="B23" s="3" t="s">
        <v>14</v>
      </c>
      <c r="C23" s="3" t="s">
        <v>15</v>
      </c>
      <c r="D23" s="3" t="s">
        <v>16</v>
      </c>
      <c r="E23" s="3" t="s">
        <v>17</v>
      </c>
      <c r="F23" s="3" t="s">
        <v>18</v>
      </c>
      <c r="G23" s="3" t="s">
        <v>19</v>
      </c>
      <c r="H23" s="3" t="s">
        <v>20</v>
      </c>
      <c r="I23" s="3" t="s">
        <v>21</v>
      </c>
      <c r="J23" s="3" t="s">
        <v>4</v>
      </c>
      <c r="K23" s="3" t="s">
        <v>22</v>
      </c>
      <c r="L23" s="3" t="s">
        <v>23</v>
      </c>
    </row>
    <row r="24" spans="2:12">
      <c r="B24" t="s">
        <v>24</v>
      </c>
      <c r="C24" t="s">
        <v>67</v>
      </c>
      <c r="D24" t="s">
        <v>68</v>
      </c>
      <c r="E24" t="s">
        <v>69</v>
      </c>
      <c r="F24" t="s">
        <v>70</v>
      </c>
      <c r="G24" t="s">
        <v>28</v>
      </c>
      <c r="H24" t="s">
        <v>29</v>
      </c>
      <c r="I24" t="s">
        <v>30</v>
      </c>
      <c r="J24" t="s">
        <v>9</v>
      </c>
      <c r="K24" t="s">
        <v>12</v>
      </c>
      <c r="L24" t="s">
        <v>71</v>
      </c>
    </row>
    <row r="25" spans="2:12">
      <c r="B25" s="3" t="s">
        <v>72</v>
      </c>
      <c r="C25" s="3" t="s">
        <v>12</v>
      </c>
      <c r="D25" s="3" t="s">
        <v>12</v>
      </c>
      <c r="E25" s="3" t="s">
        <v>12</v>
      </c>
      <c r="F25" s="3" t="s">
        <v>73</v>
      </c>
      <c r="G25" s="3" t="s">
        <v>12</v>
      </c>
      <c r="H25" s="3" t="s">
        <v>12</v>
      </c>
      <c r="I25" s="3" t="s">
        <v>12</v>
      </c>
      <c r="J25" s="3" t="s">
        <v>12</v>
      </c>
      <c r="K25" s="3" t="s">
        <v>12</v>
      </c>
      <c r="L25" s="3" t="s">
        <v>12</v>
      </c>
    </row>
    <row r="26" spans="2:12">
      <c r="B26" s="3" t="s">
        <v>14</v>
      </c>
      <c r="C26" s="3" t="s">
        <v>15</v>
      </c>
      <c r="D26" s="3" t="s">
        <v>16</v>
      </c>
      <c r="E26" s="3" t="s">
        <v>17</v>
      </c>
      <c r="F26" s="3" t="s">
        <v>18</v>
      </c>
      <c r="G26" s="3" t="s">
        <v>19</v>
      </c>
      <c r="H26" s="3" t="s">
        <v>20</v>
      </c>
      <c r="I26" s="3" t="s">
        <v>21</v>
      </c>
      <c r="J26" s="3" t="s">
        <v>4</v>
      </c>
      <c r="K26" s="3" t="s">
        <v>22</v>
      </c>
      <c r="L26" s="3" t="s">
        <v>23</v>
      </c>
    </row>
    <row r="27" spans="2:12">
      <c r="B27" t="s">
        <v>24</v>
      </c>
      <c r="C27" t="s">
        <v>74</v>
      </c>
      <c r="D27" t="s">
        <v>12</v>
      </c>
      <c r="E27" t="s">
        <v>75</v>
      </c>
      <c r="F27" t="s">
        <v>76</v>
      </c>
      <c r="G27" t="s">
        <v>52</v>
      </c>
      <c r="H27" t="s">
        <v>59</v>
      </c>
      <c r="I27" t="s">
        <v>30</v>
      </c>
      <c r="J27" t="s">
        <v>9</v>
      </c>
      <c r="K27" t="s">
        <v>12</v>
      </c>
      <c r="L27" t="s">
        <v>77</v>
      </c>
    </row>
    <row r="28" spans="2:12">
      <c r="B28" t="s">
        <v>24</v>
      </c>
      <c r="C28" t="s">
        <v>74</v>
      </c>
      <c r="D28" t="s">
        <v>12</v>
      </c>
      <c r="E28" t="s">
        <v>78</v>
      </c>
      <c r="F28" t="s">
        <v>76</v>
      </c>
      <c r="G28" t="s">
        <v>52</v>
      </c>
      <c r="H28" t="s">
        <v>59</v>
      </c>
      <c r="I28" t="s">
        <v>30</v>
      </c>
      <c r="J28" t="s">
        <v>9</v>
      </c>
      <c r="K28" t="s">
        <v>12</v>
      </c>
      <c r="L28" t="s">
        <v>77</v>
      </c>
    </row>
    <row r="29" spans="2:12">
      <c r="B29" s="3" t="s">
        <v>79</v>
      </c>
      <c r="C29" s="3" t="s">
        <v>12</v>
      </c>
      <c r="D29" s="3" t="s">
        <v>12</v>
      </c>
      <c r="E29" s="3" t="s">
        <v>12</v>
      </c>
      <c r="F29" s="3" t="s">
        <v>80</v>
      </c>
      <c r="G29" s="3" t="s">
        <v>12</v>
      </c>
      <c r="H29" s="3" t="s">
        <v>12</v>
      </c>
      <c r="I29" s="3" t="s">
        <v>12</v>
      </c>
      <c r="J29" s="3" t="s">
        <v>12</v>
      </c>
      <c r="K29" s="3" t="s">
        <v>12</v>
      </c>
      <c r="L29" s="3" t="s">
        <v>12</v>
      </c>
    </row>
    <row r="30" spans="2:12">
      <c r="B30" s="3" t="s">
        <v>14</v>
      </c>
      <c r="C30" s="3" t="s">
        <v>15</v>
      </c>
      <c r="D30" s="3" t="s">
        <v>16</v>
      </c>
      <c r="E30" s="3" t="s">
        <v>17</v>
      </c>
      <c r="F30" s="3" t="s">
        <v>18</v>
      </c>
      <c r="G30" s="3" t="s">
        <v>19</v>
      </c>
      <c r="H30" s="3" t="s">
        <v>20</v>
      </c>
      <c r="I30" s="3" t="s">
        <v>21</v>
      </c>
      <c r="J30" s="3" t="s">
        <v>4</v>
      </c>
      <c r="K30" s="3" t="s">
        <v>22</v>
      </c>
      <c r="L30" s="3" t="s">
        <v>23</v>
      </c>
    </row>
    <row r="31" spans="2:12">
      <c r="B31" t="s">
        <v>24</v>
      </c>
      <c r="C31" t="s">
        <v>81</v>
      </c>
      <c r="D31" t="s">
        <v>82</v>
      </c>
      <c r="E31" t="s">
        <v>83</v>
      </c>
      <c r="F31" t="s">
        <v>84</v>
      </c>
      <c r="G31" t="s">
        <v>29</v>
      </c>
      <c r="H31" t="s">
        <v>85</v>
      </c>
      <c r="I31" t="s">
        <v>30</v>
      </c>
      <c r="J31" t="s">
        <v>9</v>
      </c>
      <c r="K31" t="s">
        <v>12</v>
      </c>
      <c r="L31" t="s">
        <v>86</v>
      </c>
    </row>
    <row r="32" spans="2:12">
      <c r="B32" t="s">
        <v>24</v>
      </c>
      <c r="C32" t="s">
        <v>87</v>
      </c>
      <c r="D32" t="s">
        <v>12</v>
      </c>
      <c r="E32" t="s">
        <v>88</v>
      </c>
      <c r="F32" t="s">
        <v>84</v>
      </c>
      <c r="G32" t="s">
        <v>85</v>
      </c>
      <c r="H32" t="s">
        <v>39</v>
      </c>
      <c r="I32" t="s">
        <v>30</v>
      </c>
      <c r="J32" t="s">
        <v>9</v>
      </c>
      <c r="K32" t="s">
        <v>12</v>
      </c>
      <c r="L32" t="s">
        <v>86</v>
      </c>
    </row>
    <row r="33" spans="2:12">
      <c r="B33" t="s">
        <v>24</v>
      </c>
      <c r="C33" t="s">
        <v>89</v>
      </c>
      <c r="D33" t="s">
        <v>12</v>
      </c>
      <c r="E33" t="s">
        <v>90</v>
      </c>
      <c r="F33" t="s">
        <v>84</v>
      </c>
      <c r="G33" t="s">
        <v>39</v>
      </c>
      <c r="H33" t="s">
        <v>40</v>
      </c>
      <c r="I33" t="s">
        <v>30</v>
      </c>
      <c r="J33" t="s">
        <v>9</v>
      </c>
      <c r="K33" t="s">
        <v>12</v>
      </c>
      <c r="L33" t="s">
        <v>86</v>
      </c>
    </row>
    <row r="34" spans="2:12">
      <c r="B34" t="s">
        <v>24</v>
      </c>
      <c r="C34" t="s">
        <v>91</v>
      </c>
      <c r="D34" t="s">
        <v>12</v>
      </c>
      <c r="E34" t="s">
        <v>92</v>
      </c>
      <c r="F34" t="s">
        <v>93</v>
      </c>
      <c r="G34" t="s">
        <v>40</v>
      </c>
      <c r="H34" t="s">
        <v>47</v>
      </c>
      <c r="I34" t="s">
        <v>30</v>
      </c>
      <c r="J34" t="s">
        <v>9</v>
      </c>
      <c r="K34" t="s">
        <v>12</v>
      </c>
      <c r="L34" t="s">
        <v>94</v>
      </c>
    </row>
    <row r="35" spans="2:12">
      <c r="B35" t="s">
        <v>24</v>
      </c>
      <c r="C35" t="s">
        <v>95</v>
      </c>
      <c r="D35" t="s">
        <v>12</v>
      </c>
      <c r="E35" t="s">
        <v>96</v>
      </c>
      <c r="F35" t="s">
        <v>93</v>
      </c>
      <c r="G35" t="s">
        <v>52</v>
      </c>
      <c r="H35" t="s">
        <v>59</v>
      </c>
      <c r="I35" t="s">
        <v>30</v>
      </c>
      <c r="J35" t="s">
        <v>9</v>
      </c>
      <c r="K35" t="s">
        <v>12</v>
      </c>
      <c r="L35" t="s">
        <v>97</v>
      </c>
    </row>
    <row r="36" spans="2:12">
      <c r="B36" s="3" t="s">
        <v>98</v>
      </c>
      <c r="C36" s="3" t="s">
        <v>12</v>
      </c>
      <c r="D36" s="3" t="s">
        <v>12</v>
      </c>
      <c r="E36" s="3" t="s">
        <v>12</v>
      </c>
      <c r="F36" s="3" t="s">
        <v>99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3" t="s">
        <v>12</v>
      </c>
    </row>
    <row r="37" spans="2:12">
      <c r="B37" s="3" t="s">
        <v>14</v>
      </c>
      <c r="C37" s="3" t="s">
        <v>15</v>
      </c>
      <c r="D37" s="3" t="s">
        <v>16</v>
      </c>
      <c r="E37" s="3" t="s">
        <v>17</v>
      </c>
      <c r="F37" s="3" t="s">
        <v>18</v>
      </c>
      <c r="G37" s="3" t="s">
        <v>19</v>
      </c>
      <c r="H37" s="3" t="s">
        <v>20</v>
      </c>
      <c r="I37" s="3" t="s">
        <v>21</v>
      </c>
      <c r="J37" s="3" t="s">
        <v>4</v>
      </c>
      <c r="K37" s="3" t="s">
        <v>22</v>
      </c>
      <c r="L37" s="3" t="s">
        <v>23</v>
      </c>
    </row>
    <row r="38" spans="2:12">
      <c r="B38" t="s">
        <v>24</v>
      </c>
      <c r="C38" t="s">
        <v>100</v>
      </c>
      <c r="D38" t="s">
        <v>12</v>
      </c>
      <c r="E38" t="s">
        <v>101</v>
      </c>
      <c r="F38" t="s">
        <v>102</v>
      </c>
      <c r="G38" t="s">
        <v>47</v>
      </c>
      <c r="H38" t="s">
        <v>59</v>
      </c>
      <c r="I38" t="s">
        <v>103</v>
      </c>
      <c r="J38" t="s">
        <v>9</v>
      </c>
      <c r="K38" t="s">
        <v>12</v>
      </c>
      <c r="L38" t="s">
        <v>104</v>
      </c>
    </row>
    <row r="39" spans="2:12">
      <c r="B39" s="3" t="s">
        <v>105</v>
      </c>
      <c r="C39" s="3" t="s">
        <v>12</v>
      </c>
      <c r="D39" s="3" t="s">
        <v>12</v>
      </c>
      <c r="E39" s="3" t="s">
        <v>12</v>
      </c>
      <c r="F39" s="3" t="s">
        <v>106</v>
      </c>
      <c r="G39" s="3" t="s">
        <v>12</v>
      </c>
      <c r="H39" s="3" t="s">
        <v>12</v>
      </c>
      <c r="I39" s="3" t="s">
        <v>12</v>
      </c>
      <c r="J39" s="3" t="s">
        <v>12</v>
      </c>
      <c r="K39" s="3" t="s">
        <v>12</v>
      </c>
      <c r="L39" s="3" t="s">
        <v>12</v>
      </c>
    </row>
    <row r="40" spans="2:12">
      <c r="B40" s="3" t="s">
        <v>14</v>
      </c>
      <c r="C40" s="3" t="s">
        <v>15</v>
      </c>
      <c r="D40" s="3" t="s">
        <v>16</v>
      </c>
      <c r="E40" s="3" t="s">
        <v>17</v>
      </c>
      <c r="F40" s="3" t="s">
        <v>18</v>
      </c>
      <c r="G40" s="3" t="s">
        <v>19</v>
      </c>
      <c r="H40" s="3" t="s">
        <v>20</v>
      </c>
      <c r="I40" s="3" t="s">
        <v>21</v>
      </c>
      <c r="J40" s="3" t="s">
        <v>4</v>
      </c>
      <c r="K40" s="3" t="s">
        <v>22</v>
      </c>
      <c r="L40" s="3" t="s">
        <v>23</v>
      </c>
    </row>
    <row r="41" spans="2:12">
      <c r="B41" t="s">
        <v>24</v>
      </c>
      <c r="C41" t="s">
        <v>107</v>
      </c>
      <c r="D41" t="s">
        <v>12</v>
      </c>
      <c r="E41" t="s">
        <v>108</v>
      </c>
      <c r="F41" t="s">
        <v>109</v>
      </c>
      <c r="G41" t="s">
        <v>40</v>
      </c>
      <c r="H41" t="s">
        <v>47</v>
      </c>
      <c r="I41" t="s">
        <v>30</v>
      </c>
      <c r="J41" t="s">
        <v>9</v>
      </c>
      <c r="K41" t="s">
        <v>12</v>
      </c>
      <c r="L41" t="s">
        <v>110</v>
      </c>
    </row>
    <row r="42" spans="2:12">
      <c r="B42" t="s">
        <v>24</v>
      </c>
      <c r="C42" t="s">
        <v>111</v>
      </c>
      <c r="D42" t="s">
        <v>12</v>
      </c>
      <c r="E42" t="s">
        <v>112</v>
      </c>
      <c r="F42" t="s">
        <v>109</v>
      </c>
      <c r="G42" t="s">
        <v>47</v>
      </c>
      <c r="H42" t="s">
        <v>52</v>
      </c>
      <c r="I42" t="s">
        <v>30</v>
      </c>
      <c r="J42" t="s">
        <v>9</v>
      </c>
      <c r="K42" t="s">
        <v>12</v>
      </c>
      <c r="L42" t="s">
        <v>113</v>
      </c>
    </row>
    <row r="43" spans="2:12">
      <c r="B43" t="s">
        <v>24</v>
      </c>
      <c r="C43" t="s">
        <v>114</v>
      </c>
      <c r="D43" t="s">
        <v>12</v>
      </c>
      <c r="E43" t="s">
        <v>115</v>
      </c>
      <c r="F43" t="s">
        <v>109</v>
      </c>
      <c r="G43" t="s">
        <v>52</v>
      </c>
      <c r="H43" t="s">
        <v>59</v>
      </c>
      <c r="I43" t="s">
        <v>30</v>
      </c>
      <c r="J43" t="s">
        <v>9</v>
      </c>
      <c r="K43" t="s">
        <v>12</v>
      </c>
      <c r="L43" t="s">
        <v>113</v>
      </c>
    </row>
    <row r="44" spans="2:12">
      <c r="B44" s="3" t="s">
        <v>116</v>
      </c>
      <c r="C44" s="3" t="s">
        <v>12</v>
      </c>
      <c r="D44" s="3" t="s">
        <v>12</v>
      </c>
      <c r="E44" s="3" t="s">
        <v>12</v>
      </c>
      <c r="F44" s="3" t="s">
        <v>117</v>
      </c>
      <c r="G44" s="3" t="s">
        <v>12</v>
      </c>
      <c r="H44" s="3" t="s">
        <v>12</v>
      </c>
      <c r="I44" s="3" t="s">
        <v>12</v>
      </c>
      <c r="J44" s="3" t="s">
        <v>12</v>
      </c>
      <c r="K44" s="3" t="s">
        <v>12</v>
      </c>
      <c r="L44" s="3" t="s">
        <v>12</v>
      </c>
    </row>
    <row r="45" spans="2:12">
      <c r="B45" s="3" t="s">
        <v>14</v>
      </c>
      <c r="C45" s="3" t="s">
        <v>15</v>
      </c>
      <c r="D45" s="3" t="s">
        <v>16</v>
      </c>
      <c r="E45" s="3" t="s">
        <v>17</v>
      </c>
      <c r="F45" s="3" t="s">
        <v>18</v>
      </c>
      <c r="G45" s="3" t="s">
        <v>19</v>
      </c>
      <c r="H45" s="3" t="s">
        <v>20</v>
      </c>
      <c r="I45" s="3" t="s">
        <v>21</v>
      </c>
      <c r="J45" s="3" t="s">
        <v>4</v>
      </c>
      <c r="K45" s="3" t="s">
        <v>22</v>
      </c>
      <c r="L45" s="3" t="s">
        <v>23</v>
      </c>
    </row>
    <row r="46" spans="2:12">
      <c r="B46" t="s">
        <v>24</v>
      </c>
      <c r="C46" t="s">
        <v>118</v>
      </c>
      <c r="D46" t="s">
        <v>12</v>
      </c>
      <c r="E46" t="s">
        <v>119</v>
      </c>
      <c r="F46" t="s">
        <v>120</v>
      </c>
      <c r="G46" t="s">
        <v>29</v>
      </c>
      <c r="H46" t="s">
        <v>85</v>
      </c>
      <c r="I46" t="s">
        <v>30</v>
      </c>
      <c r="J46" t="s">
        <v>9</v>
      </c>
      <c r="K46" t="s">
        <v>12</v>
      </c>
      <c r="L46" t="s">
        <v>121</v>
      </c>
    </row>
    <row r="47" spans="2:12">
      <c r="B47" t="s">
        <v>24</v>
      </c>
      <c r="C47" t="s">
        <v>122</v>
      </c>
      <c r="D47" t="s">
        <v>12</v>
      </c>
      <c r="E47" t="s">
        <v>123</v>
      </c>
      <c r="F47" t="s">
        <v>120</v>
      </c>
      <c r="G47" t="s">
        <v>85</v>
      </c>
      <c r="H47" t="s">
        <v>39</v>
      </c>
      <c r="I47" t="s">
        <v>30</v>
      </c>
      <c r="J47" t="s">
        <v>9</v>
      </c>
      <c r="K47" t="s">
        <v>12</v>
      </c>
      <c r="L47" t="s">
        <v>121</v>
      </c>
    </row>
    <row r="48" spans="2:12">
      <c r="B48" t="s">
        <v>24</v>
      </c>
      <c r="C48" t="s">
        <v>124</v>
      </c>
      <c r="D48" t="s">
        <v>12</v>
      </c>
      <c r="E48" t="s">
        <v>125</v>
      </c>
      <c r="F48" t="s">
        <v>126</v>
      </c>
      <c r="G48" t="s">
        <v>39</v>
      </c>
      <c r="H48" t="s">
        <v>40</v>
      </c>
      <c r="I48" t="s">
        <v>30</v>
      </c>
      <c r="J48" t="s">
        <v>9</v>
      </c>
      <c r="K48" t="s">
        <v>12</v>
      </c>
      <c r="L48" t="s">
        <v>127</v>
      </c>
    </row>
    <row r="49" spans="2:12">
      <c r="B49" t="s">
        <v>24</v>
      </c>
      <c r="C49" t="s">
        <v>124</v>
      </c>
      <c r="D49" t="s">
        <v>12</v>
      </c>
      <c r="E49" t="s">
        <v>128</v>
      </c>
      <c r="F49" t="s">
        <v>126</v>
      </c>
      <c r="G49" t="s">
        <v>39</v>
      </c>
      <c r="H49" t="s">
        <v>40</v>
      </c>
      <c r="I49" t="s">
        <v>30</v>
      </c>
      <c r="J49" t="s">
        <v>9</v>
      </c>
      <c r="K49" t="s">
        <v>12</v>
      </c>
      <c r="L49" t="s">
        <v>127</v>
      </c>
    </row>
    <row r="50" spans="2:12">
      <c r="B50" t="s">
        <v>24</v>
      </c>
      <c r="C50" t="s">
        <v>129</v>
      </c>
      <c r="D50" t="s">
        <v>130</v>
      </c>
      <c r="E50" t="s">
        <v>123</v>
      </c>
      <c r="F50" t="s">
        <v>126</v>
      </c>
      <c r="G50" t="s">
        <v>40</v>
      </c>
      <c r="H50" t="s">
        <v>47</v>
      </c>
      <c r="I50" t="s">
        <v>30</v>
      </c>
      <c r="J50" t="s">
        <v>9</v>
      </c>
      <c r="K50" t="s">
        <v>12</v>
      </c>
      <c r="L50" t="s">
        <v>127</v>
      </c>
    </row>
    <row r="51" spans="2:12">
      <c r="B51" s="3" t="s">
        <v>131</v>
      </c>
      <c r="C51" s="3" t="s">
        <v>12</v>
      </c>
      <c r="D51" s="3" t="s">
        <v>12</v>
      </c>
      <c r="E51" s="3" t="s">
        <v>12</v>
      </c>
      <c r="F51" s="3" t="s">
        <v>132</v>
      </c>
      <c r="G51" s="3" t="s">
        <v>12</v>
      </c>
      <c r="H51" s="3" t="s">
        <v>12</v>
      </c>
      <c r="I51" s="3" t="s">
        <v>12</v>
      </c>
      <c r="J51" s="3" t="s">
        <v>12</v>
      </c>
      <c r="K51" s="3" t="s">
        <v>12</v>
      </c>
      <c r="L51" s="3" t="s">
        <v>12</v>
      </c>
    </row>
    <row r="52" spans="2:12">
      <c r="B52" s="3" t="s">
        <v>14</v>
      </c>
      <c r="C52" s="3" t="s">
        <v>15</v>
      </c>
      <c r="D52" s="3" t="s">
        <v>16</v>
      </c>
      <c r="E52" s="3" t="s">
        <v>17</v>
      </c>
      <c r="F52" s="3" t="s">
        <v>18</v>
      </c>
      <c r="G52" s="3" t="s">
        <v>19</v>
      </c>
      <c r="H52" s="3" t="s">
        <v>20</v>
      </c>
      <c r="I52" s="3" t="s">
        <v>21</v>
      </c>
      <c r="J52" s="3" t="s">
        <v>4</v>
      </c>
      <c r="K52" s="3" t="s">
        <v>22</v>
      </c>
      <c r="L52" s="3" t="s">
        <v>23</v>
      </c>
    </row>
    <row r="53" spans="2:12">
      <c r="B53" t="s">
        <v>24</v>
      </c>
      <c r="C53" t="s">
        <v>133</v>
      </c>
      <c r="D53" t="s">
        <v>12</v>
      </c>
      <c r="E53" t="s">
        <v>134</v>
      </c>
      <c r="F53" t="s">
        <v>135</v>
      </c>
      <c r="G53" t="s">
        <v>28</v>
      </c>
      <c r="H53" t="s">
        <v>29</v>
      </c>
      <c r="I53" t="s">
        <v>30</v>
      </c>
      <c r="J53" t="s">
        <v>9</v>
      </c>
      <c r="K53" t="s">
        <v>12</v>
      </c>
      <c r="L53" t="s">
        <v>136</v>
      </c>
    </row>
    <row r="55" spans="2:3">
      <c r="B55" s="3" t="s">
        <v>137</v>
      </c>
      <c r="C55" s="3" t="s">
        <v>12</v>
      </c>
    </row>
    <row r="56" spans="2:4">
      <c r="B56" s="3" t="s">
        <v>138</v>
      </c>
      <c r="C56" s="3" t="s">
        <v>15</v>
      </c>
      <c r="D56" s="3" t="s">
        <v>139</v>
      </c>
    </row>
    <row r="57" spans="2:4">
      <c r="B57" t="s">
        <v>8</v>
      </c>
      <c r="C57" t="s">
        <v>140</v>
      </c>
      <c r="D57" t="s">
        <v>141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6"/>
  <sheetViews>
    <sheetView tabSelected="1" workbookViewId="0">
      <selection activeCell="A27" sqref="A27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23</v>
      </c>
      <c r="H1" t="s">
        <v>142</v>
      </c>
    </row>
    <row r="2" hidden="1" spans="1:10">
      <c r="A2">
        <v>1438491638</v>
      </c>
      <c r="B2" t="s">
        <v>28</v>
      </c>
      <c r="C2" t="s">
        <v>29</v>
      </c>
      <c r="D2" s="4">
        <v>289</v>
      </c>
      <c r="E2">
        <v>289</v>
      </c>
      <c r="F2" s="8" t="s">
        <v>143</v>
      </c>
      <c r="G2">
        <f>D2-E2</f>
        <v>0</v>
      </c>
      <c r="H2" t="str">
        <f>$H$1&amp;F2</f>
        <v>，202205221501190022</v>
      </c>
      <c r="I2" t="e">
        <f>VLOOKUP(A2,HOP!A:U,21,0)</f>
        <v>#N/A</v>
      </c>
      <c r="J2">
        <v>5.22</v>
      </c>
    </row>
    <row r="3" hidden="1" spans="1:10">
      <c r="A3">
        <v>1438792108</v>
      </c>
      <c r="B3" t="s">
        <v>28</v>
      </c>
      <c r="C3" t="s">
        <v>29</v>
      </c>
      <c r="D3" s="4">
        <v>332.5</v>
      </c>
      <c r="E3">
        <v>332.5</v>
      </c>
      <c r="F3" s="8" t="s">
        <v>144</v>
      </c>
      <c r="G3">
        <f t="shared" ref="G3:G27" si="0">D3-E3</f>
        <v>0</v>
      </c>
      <c r="H3" t="str">
        <f t="shared" ref="H3:H27" si="1">$H$1&amp;F3</f>
        <v>，202205222117520020</v>
      </c>
      <c r="I3" t="e">
        <f>VLOOKUP(A3,HOP!A:U,21,0)</f>
        <v>#N/A</v>
      </c>
      <c r="J3">
        <v>5.22</v>
      </c>
    </row>
    <row r="4" hidden="1" spans="1:10">
      <c r="A4">
        <v>1442281911</v>
      </c>
      <c r="B4" t="s">
        <v>39</v>
      </c>
      <c r="C4" t="s">
        <v>40</v>
      </c>
      <c r="D4" s="4">
        <v>281.6</v>
      </c>
      <c r="E4">
        <v>281.6</v>
      </c>
      <c r="F4" s="8" t="s">
        <v>145</v>
      </c>
      <c r="G4">
        <f t="shared" si="0"/>
        <v>0</v>
      </c>
      <c r="H4" t="str">
        <f t="shared" si="1"/>
        <v>，202205252233080022</v>
      </c>
      <c r="I4" t="e">
        <f>VLOOKUP(A4,HOP!A:U,21,0)</f>
        <v>#N/A</v>
      </c>
      <c r="J4">
        <v>5.25</v>
      </c>
    </row>
    <row r="5" hidden="1" spans="1:10">
      <c r="A5">
        <v>1442298653</v>
      </c>
      <c r="B5" t="s">
        <v>39</v>
      </c>
      <c r="C5" t="s">
        <v>40</v>
      </c>
      <c r="D5" s="4">
        <v>281.6</v>
      </c>
      <c r="E5">
        <v>281.6</v>
      </c>
      <c r="F5" s="8" t="s">
        <v>146</v>
      </c>
      <c r="G5">
        <f t="shared" si="0"/>
        <v>0</v>
      </c>
      <c r="H5" t="str">
        <f t="shared" si="1"/>
        <v>，202205252233410022</v>
      </c>
      <c r="I5" t="e">
        <f>VLOOKUP(A5,HOP!A:U,21,0)</f>
        <v>#N/A</v>
      </c>
      <c r="J5">
        <v>5.25</v>
      </c>
    </row>
    <row r="6" hidden="1" spans="1:10">
      <c r="A6">
        <v>1443249234</v>
      </c>
      <c r="B6" t="s">
        <v>40</v>
      </c>
      <c r="C6" t="s">
        <v>47</v>
      </c>
      <c r="D6" s="4">
        <v>317</v>
      </c>
      <c r="E6">
        <v>317</v>
      </c>
      <c r="F6" s="8" t="s">
        <v>147</v>
      </c>
      <c r="G6">
        <f t="shared" si="0"/>
        <v>0</v>
      </c>
      <c r="H6" t="str">
        <f t="shared" si="1"/>
        <v>，202205261809330021</v>
      </c>
      <c r="I6" t="e">
        <f>VLOOKUP(A6,HOP!A:U,21,0)</f>
        <v>#N/A</v>
      </c>
      <c r="J6">
        <v>5.26</v>
      </c>
    </row>
    <row r="7" hidden="1" spans="1:10">
      <c r="A7">
        <v>1444162689</v>
      </c>
      <c r="B7" t="s">
        <v>47</v>
      </c>
      <c r="C7" t="s">
        <v>52</v>
      </c>
      <c r="D7" s="4">
        <v>361</v>
      </c>
      <c r="E7">
        <v>361</v>
      </c>
      <c r="F7" s="8" t="s">
        <v>148</v>
      </c>
      <c r="G7">
        <f t="shared" si="0"/>
        <v>0</v>
      </c>
      <c r="H7" t="str">
        <f t="shared" si="1"/>
        <v>，202205271324500020</v>
      </c>
      <c r="I7" t="e">
        <f>VLOOKUP(A7,HOP!A:U,21,0)</f>
        <v>#N/A</v>
      </c>
      <c r="J7">
        <v>5.27</v>
      </c>
    </row>
    <row r="8" hidden="1" spans="1:10">
      <c r="A8">
        <v>1444592019</v>
      </c>
      <c r="B8" t="s">
        <v>47</v>
      </c>
      <c r="C8" t="s">
        <v>52</v>
      </c>
      <c r="D8" s="4">
        <v>317</v>
      </c>
      <c r="E8">
        <v>317</v>
      </c>
      <c r="F8" s="8" t="s">
        <v>149</v>
      </c>
      <c r="G8">
        <f t="shared" si="0"/>
        <v>0</v>
      </c>
      <c r="H8" t="str">
        <f t="shared" si="1"/>
        <v>，202205272210280021</v>
      </c>
      <c r="I8" t="e">
        <f>VLOOKUP(A8,HOP!A:U,21,0)</f>
        <v>#N/A</v>
      </c>
      <c r="J8">
        <v>5.27</v>
      </c>
    </row>
    <row r="9" hidden="1" spans="1:10">
      <c r="A9">
        <v>1445282606</v>
      </c>
      <c r="B9" t="s">
        <v>52</v>
      </c>
      <c r="C9" t="s">
        <v>59</v>
      </c>
      <c r="D9" s="4">
        <v>634</v>
      </c>
      <c r="E9">
        <v>634</v>
      </c>
      <c r="F9" s="8" t="s">
        <v>150</v>
      </c>
      <c r="G9">
        <f t="shared" si="0"/>
        <v>0</v>
      </c>
      <c r="H9" t="str">
        <f t="shared" si="1"/>
        <v>，202205281248030020</v>
      </c>
      <c r="I9" t="e">
        <f>VLOOKUP(A9,HOP!A:U,21,0)</f>
        <v>#N/A</v>
      </c>
      <c r="J9">
        <v>5.28</v>
      </c>
    </row>
    <row r="10" hidden="1" spans="1:10">
      <c r="A10">
        <v>1445587881</v>
      </c>
      <c r="B10" t="s">
        <v>52</v>
      </c>
      <c r="C10" t="s">
        <v>59</v>
      </c>
      <c r="D10" s="4">
        <v>359</v>
      </c>
      <c r="E10">
        <v>359</v>
      </c>
      <c r="F10" s="8" t="s">
        <v>151</v>
      </c>
      <c r="G10">
        <f t="shared" si="0"/>
        <v>0</v>
      </c>
      <c r="H10" t="str">
        <f t="shared" si="1"/>
        <v>，202205281859330021</v>
      </c>
      <c r="I10" t="e">
        <f>VLOOKUP(A10,HOP!A:U,21,0)</f>
        <v>#N/A</v>
      </c>
      <c r="J10">
        <v>5.28</v>
      </c>
    </row>
    <row r="11" spans="1:9">
      <c r="A11" t="s">
        <v>67</v>
      </c>
      <c r="B11" t="s">
        <v>28</v>
      </c>
      <c r="C11" t="s">
        <v>29</v>
      </c>
      <c r="D11" s="4">
        <v>385</v>
      </c>
      <c r="E11" t="str">
        <f>VLOOKUP(A11,HOP!A:L,12,0)</f>
        <v>385.00</v>
      </c>
      <c r="F11" t="str">
        <f>VLOOKUP(A11,HOP!A:C,3,0)</f>
        <v>2560502</v>
      </c>
      <c r="G11">
        <f t="shared" si="0"/>
        <v>0</v>
      </c>
      <c r="H11" t="str">
        <f t="shared" si="1"/>
        <v>，2560502</v>
      </c>
      <c r="I11" t="str">
        <f>VLOOKUP(A11,HOP!A:U,21,0)</f>
        <v>直采</v>
      </c>
    </row>
    <row r="12" spans="1:9">
      <c r="A12" t="s">
        <v>74</v>
      </c>
      <c r="B12" t="s">
        <v>52</v>
      </c>
      <c r="C12" t="s">
        <v>59</v>
      </c>
      <c r="D12" s="4">
        <v>482</v>
      </c>
      <c r="E12" t="str">
        <f>VLOOKUP(A12,HOP!A:L,12,0)</f>
        <v>482.00</v>
      </c>
      <c r="F12" t="str">
        <f>VLOOKUP(A12,HOP!A:C,3,0)</f>
        <v>2567017</v>
      </c>
      <c r="G12">
        <f t="shared" si="0"/>
        <v>0</v>
      </c>
      <c r="H12" t="str">
        <f t="shared" si="1"/>
        <v>，2567017</v>
      </c>
      <c r="I12" t="str">
        <f>VLOOKUP(A12,HOP!A:U,21,0)</f>
        <v>直采</v>
      </c>
    </row>
    <row r="13" hidden="1" spans="1:10">
      <c r="A13">
        <v>1439843653</v>
      </c>
      <c r="B13" t="s">
        <v>29</v>
      </c>
      <c r="C13" t="s">
        <v>85</v>
      </c>
      <c r="D13" s="4">
        <v>125</v>
      </c>
      <c r="E13">
        <v>125</v>
      </c>
      <c r="F13" s="8" t="s">
        <v>152</v>
      </c>
      <c r="G13">
        <f t="shared" si="0"/>
        <v>0</v>
      </c>
      <c r="H13" t="str">
        <f t="shared" si="1"/>
        <v>，202205231903270020</v>
      </c>
      <c r="I13" t="e">
        <f>VLOOKUP(A13,HOP!A:U,21,0)</f>
        <v>#N/A</v>
      </c>
      <c r="J13">
        <v>5.23</v>
      </c>
    </row>
    <row r="14" hidden="1" spans="1:10">
      <c r="A14">
        <v>1440702652</v>
      </c>
      <c r="B14" t="s">
        <v>85</v>
      </c>
      <c r="C14" t="s">
        <v>39</v>
      </c>
      <c r="D14" s="4">
        <v>125</v>
      </c>
      <c r="E14">
        <v>125</v>
      </c>
      <c r="F14" s="8" t="s">
        <v>153</v>
      </c>
      <c r="G14">
        <f t="shared" si="0"/>
        <v>0</v>
      </c>
      <c r="H14" t="str">
        <f t="shared" si="1"/>
        <v>，202205241253540025</v>
      </c>
      <c r="I14" t="e">
        <f>VLOOKUP(A14,HOP!A:U,21,0)</f>
        <v>#N/A</v>
      </c>
      <c r="J14">
        <v>5.24</v>
      </c>
    </row>
    <row r="15" hidden="1" spans="1:10">
      <c r="A15">
        <v>1441894526</v>
      </c>
      <c r="B15" t="s">
        <v>39</v>
      </c>
      <c r="C15" t="s">
        <v>40</v>
      </c>
      <c r="D15" s="4">
        <v>125</v>
      </c>
      <c r="E15">
        <v>125</v>
      </c>
      <c r="F15" s="8" t="s">
        <v>154</v>
      </c>
      <c r="G15">
        <f t="shared" si="0"/>
        <v>0</v>
      </c>
      <c r="H15" t="str">
        <f t="shared" si="1"/>
        <v>，202205251351310021</v>
      </c>
      <c r="I15" t="e">
        <f>VLOOKUP(A15,HOP!A:U,21,0)</f>
        <v>#N/A</v>
      </c>
      <c r="J15">
        <v>5.25</v>
      </c>
    </row>
    <row r="16" hidden="1" spans="1:10">
      <c r="A16">
        <v>1440773489</v>
      </c>
      <c r="B16" t="s">
        <v>40</v>
      </c>
      <c r="C16" t="s">
        <v>47</v>
      </c>
      <c r="D16" s="4">
        <v>130</v>
      </c>
      <c r="E16">
        <v>130</v>
      </c>
      <c r="F16" s="8" t="s">
        <v>155</v>
      </c>
      <c r="G16">
        <f t="shared" si="0"/>
        <v>0</v>
      </c>
      <c r="H16" t="str">
        <f t="shared" si="1"/>
        <v>，202205241423340025</v>
      </c>
      <c r="I16" t="e">
        <f>VLOOKUP(A16,HOP!A:U,21,0)</f>
        <v>#N/A</v>
      </c>
      <c r="J16">
        <v>5.24</v>
      </c>
    </row>
    <row r="17" hidden="1" spans="1:10">
      <c r="A17">
        <v>1439427507</v>
      </c>
      <c r="B17" t="s">
        <v>52</v>
      </c>
      <c r="C17" t="s">
        <v>59</v>
      </c>
      <c r="D17" s="4">
        <v>145</v>
      </c>
      <c r="E17">
        <v>145</v>
      </c>
      <c r="F17" s="8" t="s">
        <v>156</v>
      </c>
      <c r="G17">
        <f t="shared" si="0"/>
        <v>0</v>
      </c>
      <c r="H17" t="str">
        <f t="shared" si="1"/>
        <v>，202205231016300022</v>
      </c>
      <c r="I17" t="e">
        <f>VLOOKUP(A17,HOP!A:U,21,0)</f>
        <v>#N/A</v>
      </c>
      <c r="J17">
        <v>5.23</v>
      </c>
    </row>
    <row r="18" spans="1:9">
      <c r="A18" t="s">
        <v>100</v>
      </c>
      <c r="B18" t="s">
        <v>47</v>
      </c>
      <c r="C18" t="s">
        <v>59</v>
      </c>
      <c r="D18" s="4">
        <v>225</v>
      </c>
      <c r="E18" t="str">
        <f>VLOOKUP(A18,HOP!A:L,12,0)</f>
        <v>225.00</v>
      </c>
      <c r="F18" t="str">
        <f>VLOOKUP(A18,HOP!A:C,3,0)</f>
        <v>2565572</v>
      </c>
      <c r="G18">
        <f t="shared" si="0"/>
        <v>0</v>
      </c>
      <c r="H18" t="str">
        <f t="shared" si="1"/>
        <v>，2565572</v>
      </c>
      <c r="I18" t="str">
        <f>VLOOKUP(A18,HOP!A:U,21,0)</f>
        <v>直采</v>
      </c>
    </row>
    <row r="19" spans="1:9">
      <c r="A19" t="s">
        <v>107</v>
      </c>
      <c r="B19" t="s">
        <v>40</v>
      </c>
      <c r="C19" t="s">
        <v>47</v>
      </c>
      <c r="D19" s="4">
        <v>190</v>
      </c>
      <c r="E19" t="str">
        <f>VLOOKUP(A19,HOP!A:L,12,0)</f>
        <v>190.00</v>
      </c>
      <c r="F19" t="str">
        <f>VLOOKUP(A19,HOP!A:C,3,0)</f>
        <v>2564385</v>
      </c>
      <c r="G19">
        <f t="shared" si="0"/>
        <v>0</v>
      </c>
      <c r="H19" t="str">
        <f t="shared" si="1"/>
        <v>，2564385</v>
      </c>
      <c r="I19" t="str">
        <f>VLOOKUP(A19,HOP!A:U,21,0)</f>
        <v>直采</v>
      </c>
    </row>
    <row r="20" spans="1:9">
      <c r="A20" t="s">
        <v>111</v>
      </c>
      <c r="B20" t="s">
        <v>47</v>
      </c>
      <c r="C20" t="s">
        <v>52</v>
      </c>
      <c r="D20" s="4">
        <v>200</v>
      </c>
      <c r="E20" t="str">
        <f>VLOOKUP(A20,HOP!A:L,12,0)</f>
        <v>200.00</v>
      </c>
      <c r="F20" t="str">
        <f>VLOOKUP(A20,HOP!A:C,3,0)</f>
        <v>2565182</v>
      </c>
      <c r="G20">
        <f t="shared" si="0"/>
        <v>0</v>
      </c>
      <c r="H20" t="str">
        <f t="shared" si="1"/>
        <v>，2565182</v>
      </c>
      <c r="I20" t="str">
        <f>VLOOKUP(A20,HOP!A:U,21,0)</f>
        <v>直采</v>
      </c>
    </row>
    <row r="21" spans="1:9">
      <c r="A21" t="s">
        <v>114</v>
      </c>
      <c r="B21" t="s">
        <v>52</v>
      </c>
      <c r="C21" t="s">
        <v>59</v>
      </c>
      <c r="D21" s="4">
        <v>200</v>
      </c>
      <c r="E21" t="str">
        <f>VLOOKUP(A21,HOP!A:L,12,0)</f>
        <v>200.00</v>
      </c>
      <c r="F21" t="str">
        <f>VLOOKUP(A21,HOP!A:C,3,0)</f>
        <v>2563985</v>
      </c>
      <c r="G21">
        <f t="shared" si="0"/>
        <v>0</v>
      </c>
      <c r="H21" t="str">
        <f t="shared" si="1"/>
        <v>，2563985</v>
      </c>
      <c r="I21" t="str">
        <f>VLOOKUP(A21,HOP!A:U,21,0)</f>
        <v>直采</v>
      </c>
    </row>
    <row r="22" hidden="1" spans="1:11">
      <c r="A22">
        <v>1439826498</v>
      </c>
      <c r="B22" t="s">
        <v>29</v>
      </c>
      <c r="C22" t="s">
        <v>85</v>
      </c>
      <c r="D22" s="4">
        <v>286</v>
      </c>
      <c r="E22">
        <v>286</v>
      </c>
      <c r="F22" s="8" t="s">
        <v>157</v>
      </c>
      <c r="G22">
        <f t="shared" si="0"/>
        <v>0</v>
      </c>
      <c r="H22" t="str">
        <f t="shared" si="1"/>
        <v>，202205232007540020</v>
      </c>
      <c r="I22" t="e">
        <f>VLOOKUP(A22,HOP!A:U,21,0)</f>
        <v>#N/A</v>
      </c>
      <c r="J22">
        <v>5.23</v>
      </c>
      <c r="K22" t="s">
        <v>158</v>
      </c>
    </row>
    <row r="23" hidden="1" spans="1:10">
      <c r="A23">
        <v>1440526300</v>
      </c>
      <c r="B23" t="s">
        <v>85</v>
      </c>
      <c r="C23" t="s">
        <v>39</v>
      </c>
      <c r="D23" s="4">
        <v>286</v>
      </c>
      <c r="E23">
        <v>286</v>
      </c>
      <c r="F23" s="8" t="s">
        <v>159</v>
      </c>
      <c r="G23">
        <f t="shared" si="0"/>
        <v>0</v>
      </c>
      <c r="H23" t="str">
        <f t="shared" si="1"/>
        <v>，202205240928180025</v>
      </c>
      <c r="I23" t="e">
        <f>VLOOKUP(A23,HOP!A:U,21,0)</f>
        <v>#N/A</v>
      </c>
      <c r="J23">
        <v>5.24</v>
      </c>
    </row>
    <row r="24" hidden="1" spans="1:10">
      <c r="A24">
        <v>1442287189</v>
      </c>
      <c r="B24" t="s">
        <v>39</v>
      </c>
      <c r="C24" t="s">
        <v>40</v>
      </c>
      <c r="D24" s="4">
        <v>558</v>
      </c>
      <c r="E24">
        <v>558</v>
      </c>
      <c r="F24" s="8" t="s">
        <v>160</v>
      </c>
      <c r="G24">
        <f t="shared" si="0"/>
        <v>0</v>
      </c>
      <c r="H24" t="str">
        <f t="shared" si="1"/>
        <v>，202205252206590022</v>
      </c>
      <c r="I24" t="e">
        <f>VLOOKUP(A24,HOP!A:U,21,0)</f>
        <v>#N/A</v>
      </c>
      <c r="J24">
        <v>5.25</v>
      </c>
    </row>
    <row r="25" hidden="1" spans="1:10">
      <c r="A25">
        <v>1443261343</v>
      </c>
      <c r="B25" t="s">
        <v>40</v>
      </c>
      <c r="C25" t="s">
        <v>47</v>
      </c>
      <c r="D25" s="4">
        <v>279</v>
      </c>
      <c r="E25">
        <v>279</v>
      </c>
      <c r="F25" s="8" t="s">
        <v>161</v>
      </c>
      <c r="G25">
        <f t="shared" si="0"/>
        <v>0</v>
      </c>
      <c r="H25" t="str">
        <f t="shared" si="1"/>
        <v>，202205261823360021</v>
      </c>
      <c r="I25" t="e">
        <f>VLOOKUP(A25,HOP!A:U,21,0)</f>
        <v>#N/A</v>
      </c>
      <c r="J25">
        <v>5.26</v>
      </c>
    </row>
    <row r="26" hidden="1" spans="1:10">
      <c r="A26">
        <v>1438683581</v>
      </c>
      <c r="B26" t="s">
        <v>28</v>
      </c>
      <c r="C26" t="s">
        <v>29</v>
      </c>
      <c r="D26" s="4">
        <v>148</v>
      </c>
      <c r="E26">
        <v>148</v>
      </c>
      <c r="F26" s="8" t="s">
        <v>162</v>
      </c>
      <c r="G26">
        <f t="shared" si="0"/>
        <v>0</v>
      </c>
      <c r="H26" t="str">
        <f t="shared" si="1"/>
        <v>，202205221842130020</v>
      </c>
      <c r="I26" t="e">
        <f>VLOOKUP(A26,HOP!A:U,21,0)</f>
        <v>#N/A</v>
      </c>
      <c r="J26">
        <v>5.22</v>
      </c>
    </row>
    <row r="27" spans="1:11">
      <c r="A27">
        <v>1433010193</v>
      </c>
      <c r="D27" s="4">
        <v>-158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s">
        <v>163</v>
      </c>
      <c r="K27" t="s">
        <v>164</v>
      </c>
    </row>
    <row r="28" spans="1:1">
      <c r="A28" s="5"/>
    </row>
    <row r="29" spans="1:4">
      <c r="A29" s="5"/>
      <c r="D29">
        <f>SUM(D2:D28)</f>
        <v>6903.7</v>
      </c>
    </row>
    <row r="30" spans="4:4">
      <c r="D30" s="6" t="s">
        <v>10</v>
      </c>
    </row>
    <row r="33" spans="1:4">
      <c r="A33" t="s">
        <v>165</v>
      </c>
      <c r="D33">
        <v>1682</v>
      </c>
    </row>
    <row r="34" spans="1:4">
      <c r="A34" t="s">
        <v>166</v>
      </c>
      <c r="D34">
        <v>-158</v>
      </c>
    </row>
    <row r="35" spans="1:4">
      <c r="A35" t="s">
        <v>167</v>
      </c>
      <c r="D35">
        <v>5379.7</v>
      </c>
    </row>
    <row r="36" spans="1:4">
      <c r="A36" t="s">
        <v>168</v>
      </c>
      <c r="D36">
        <f>SUBTOTAL(9,D33:D35)</f>
        <v>6903.7</v>
      </c>
    </row>
  </sheetData>
  <autoFilter ref="A1:J27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" sqref="D$1:D$1048576"/>
    </sheetView>
  </sheetViews>
  <sheetFormatPr defaultColWidth="8" defaultRowHeight="12.75" outlineLevelRow="6"/>
  <cols>
    <col min="1" max="16383" width="8" style="1"/>
  </cols>
  <sheetData>
    <row r="1" s="1" customFormat="1" spans="1:21">
      <c r="A1" s="2" t="s">
        <v>169</v>
      </c>
      <c r="B1" s="2" t="s">
        <v>170</v>
      </c>
      <c r="C1" s="2" t="s">
        <v>171</v>
      </c>
      <c r="D1" s="2" t="s">
        <v>172</v>
      </c>
      <c r="E1" s="2" t="s">
        <v>173</v>
      </c>
      <c r="F1" s="2" t="s">
        <v>19</v>
      </c>
      <c r="G1" s="2" t="s">
        <v>20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  <c r="U1" s="2" t="s">
        <v>187</v>
      </c>
    </row>
    <row r="2" s="1" customFormat="1" spans="1:21">
      <c r="A2" s="1" t="s">
        <v>67</v>
      </c>
      <c r="B2" s="1" t="s">
        <v>188</v>
      </c>
      <c r="C2" s="1" t="s">
        <v>189</v>
      </c>
      <c r="D2" s="1" t="s">
        <v>65</v>
      </c>
      <c r="E2" s="1" t="s">
        <v>69</v>
      </c>
      <c r="F2" s="1" t="s">
        <v>188</v>
      </c>
      <c r="G2" s="1" t="s">
        <v>190</v>
      </c>
      <c r="H2" s="1" t="s">
        <v>191</v>
      </c>
      <c r="I2" s="1" t="s">
        <v>71</v>
      </c>
      <c r="J2" s="1" t="s">
        <v>192</v>
      </c>
      <c r="K2" s="1" t="s">
        <v>71</v>
      </c>
      <c r="L2" s="1" t="s">
        <v>71</v>
      </c>
      <c r="M2" s="1" t="s">
        <v>193</v>
      </c>
      <c r="N2" s="1" t="s">
        <v>193</v>
      </c>
      <c r="O2" s="1" t="s">
        <v>7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  <c r="U2" s="1" t="s">
        <v>163</v>
      </c>
    </row>
    <row r="3" s="1" customFormat="1" spans="1:21">
      <c r="A3" s="1" t="s">
        <v>114</v>
      </c>
      <c r="B3" s="1" t="s">
        <v>199</v>
      </c>
      <c r="C3" s="1" t="s">
        <v>200</v>
      </c>
      <c r="D3" s="1" t="s">
        <v>105</v>
      </c>
      <c r="E3" s="1" t="s">
        <v>115</v>
      </c>
      <c r="F3" s="1" t="s">
        <v>201</v>
      </c>
      <c r="G3" s="1" t="s">
        <v>202</v>
      </c>
      <c r="H3" s="1" t="s">
        <v>191</v>
      </c>
      <c r="I3" s="1" t="s">
        <v>113</v>
      </c>
      <c r="J3" s="1" t="s">
        <v>192</v>
      </c>
      <c r="K3" s="1" t="s">
        <v>113</v>
      </c>
      <c r="L3" s="1" t="s">
        <v>113</v>
      </c>
      <c r="M3" s="1" t="s">
        <v>193</v>
      </c>
      <c r="N3" s="1" t="s">
        <v>193</v>
      </c>
      <c r="O3" s="1" t="s">
        <v>7</v>
      </c>
      <c r="P3" s="1" t="s">
        <v>194</v>
      </c>
      <c r="Q3" s="1" t="s">
        <v>195</v>
      </c>
      <c r="R3" s="1" t="s">
        <v>203</v>
      </c>
      <c r="S3" s="1" t="s">
        <v>197</v>
      </c>
      <c r="T3" s="1" t="s">
        <v>198</v>
      </c>
      <c r="U3" s="1" t="s">
        <v>163</v>
      </c>
    </row>
    <row r="4" s="1" customFormat="1" spans="1:21">
      <c r="A4" s="1" t="s">
        <v>107</v>
      </c>
      <c r="B4" s="1" t="s">
        <v>204</v>
      </c>
      <c r="C4" s="1" t="s">
        <v>205</v>
      </c>
      <c r="D4" s="1" t="s">
        <v>105</v>
      </c>
      <c r="E4" s="1" t="s">
        <v>108</v>
      </c>
      <c r="F4" s="1" t="s">
        <v>204</v>
      </c>
      <c r="G4" s="1" t="s">
        <v>206</v>
      </c>
      <c r="H4" s="1" t="s">
        <v>191</v>
      </c>
      <c r="I4" s="1" t="s">
        <v>110</v>
      </c>
      <c r="J4" s="1" t="s">
        <v>192</v>
      </c>
      <c r="K4" s="1" t="s">
        <v>110</v>
      </c>
      <c r="L4" s="1" t="s">
        <v>110</v>
      </c>
      <c r="M4" s="1" t="s">
        <v>193</v>
      </c>
      <c r="N4" s="1" t="s">
        <v>193</v>
      </c>
      <c r="O4" s="1" t="s">
        <v>7</v>
      </c>
      <c r="P4" s="1" t="s">
        <v>194</v>
      </c>
      <c r="Q4" s="1" t="s">
        <v>195</v>
      </c>
      <c r="R4" s="1" t="s">
        <v>207</v>
      </c>
      <c r="S4" s="1" t="s">
        <v>197</v>
      </c>
      <c r="T4" s="1" t="s">
        <v>198</v>
      </c>
      <c r="U4" s="1" t="s">
        <v>163</v>
      </c>
    </row>
    <row r="5" s="1" customFormat="1" spans="1:21">
      <c r="A5" s="1" t="s">
        <v>111</v>
      </c>
      <c r="B5" s="1" t="s">
        <v>206</v>
      </c>
      <c r="C5" s="1" t="s">
        <v>208</v>
      </c>
      <c r="D5" s="1" t="s">
        <v>105</v>
      </c>
      <c r="E5" s="1" t="s">
        <v>209</v>
      </c>
      <c r="F5" s="1" t="s">
        <v>206</v>
      </c>
      <c r="G5" s="1" t="s">
        <v>201</v>
      </c>
      <c r="H5" s="1" t="s">
        <v>191</v>
      </c>
      <c r="I5" s="1" t="s">
        <v>113</v>
      </c>
      <c r="J5" s="1" t="s">
        <v>192</v>
      </c>
      <c r="K5" s="1" t="s">
        <v>113</v>
      </c>
      <c r="L5" s="1" t="s">
        <v>113</v>
      </c>
      <c r="M5" s="1" t="s">
        <v>193</v>
      </c>
      <c r="N5" s="1" t="s">
        <v>193</v>
      </c>
      <c r="O5" s="1" t="s">
        <v>7</v>
      </c>
      <c r="P5" s="1" t="s">
        <v>194</v>
      </c>
      <c r="Q5" s="1" t="s">
        <v>195</v>
      </c>
      <c r="R5" s="1" t="s">
        <v>210</v>
      </c>
      <c r="S5" s="1" t="s">
        <v>197</v>
      </c>
      <c r="T5" s="1" t="s">
        <v>198</v>
      </c>
      <c r="U5" s="1" t="s">
        <v>163</v>
      </c>
    </row>
    <row r="6" s="1" customFormat="1" spans="1:21">
      <c r="A6" s="1" t="s">
        <v>100</v>
      </c>
      <c r="B6" s="1" t="s">
        <v>206</v>
      </c>
      <c r="C6" s="1" t="s">
        <v>211</v>
      </c>
      <c r="D6" s="1" t="s">
        <v>98</v>
      </c>
      <c r="E6" s="1" t="s">
        <v>101</v>
      </c>
      <c r="F6" s="1" t="s">
        <v>206</v>
      </c>
      <c r="G6" s="1" t="s">
        <v>202</v>
      </c>
      <c r="H6" s="1" t="s">
        <v>191</v>
      </c>
      <c r="I6" s="1" t="s">
        <v>104</v>
      </c>
      <c r="J6" s="1" t="s">
        <v>192</v>
      </c>
      <c r="K6" s="1" t="s">
        <v>104</v>
      </c>
      <c r="L6" s="1" t="s">
        <v>104</v>
      </c>
      <c r="M6" s="1" t="s">
        <v>193</v>
      </c>
      <c r="N6" s="1" t="s">
        <v>193</v>
      </c>
      <c r="O6" s="1" t="s">
        <v>7</v>
      </c>
      <c r="P6" s="1" t="s">
        <v>194</v>
      </c>
      <c r="Q6" s="1" t="s">
        <v>195</v>
      </c>
      <c r="R6" s="1" t="s">
        <v>212</v>
      </c>
      <c r="S6" s="1" t="s">
        <v>197</v>
      </c>
      <c r="T6" s="1" t="s">
        <v>198</v>
      </c>
      <c r="U6" s="1" t="s">
        <v>163</v>
      </c>
    </row>
    <row r="7" s="1" customFormat="1" spans="1:21">
      <c r="A7" s="1" t="s">
        <v>74</v>
      </c>
      <c r="B7" s="1" t="s">
        <v>201</v>
      </c>
      <c r="C7" s="1" t="s">
        <v>213</v>
      </c>
      <c r="D7" s="1" t="s">
        <v>214</v>
      </c>
      <c r="E7" s="1" t="s">
        <v>215</v>
      </c>
      <c r="F7" s="1" t="s">
        <v>201</v>
      </c>
      <c r="G7" s="1" t="s">
        <v>202</v>
      </c>
      <c r="H7" s="1" t="s">
        <v>191</v>
      </c>
      <c r="I7" s="1" t="s">
        <v>216</v>
      </c>
      <c r="J7" s="1" t="s">
        <v>192</v>
      </c>
      <c r="K7" s="1" t="s">
        <v>216</v>
      </c>
      <c r="L7" s="1" t="s">
        <v>216</v>
      </c>
      <c r="M7" s="1" t="s">
        <v>193</v>
      </c>
      <c r="N7" s="1" t="s">
        <v>193</v>
      </c>
      <c r="O7" s="1" t="s">
        <v>7</v>
      </c>
      <c r="P7" s="1" t="s">
        <v>194</v>
      </c>
      <c r="Q7" s="1" t="s">
        <v>195</v>
      </c>
      <c r="R7" s="1" t="s">
        <v>217</v>
      </c>
      <c r="S7" s="1" t="s">
        <v>197</v>
      </c>
      <c r="T7" s="1" t="s">
        <v>198</v>
      </c>
      <c r="U7" s="1" t="s">
        <v>163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2022-05-31T03:21:09Z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D9E5DF20D22E43B5B4F978F656DA8F33</vt:lpwstr>
  </property>
  <property fmtid="{D5CDD505-2E9C-101B-9397-08002B2CF9AE}" pid="3" name="KSOProductBuildVer">
    <vt:lpwstr>2052-11.1.0.11744</vt:lpwstr>
  </property>
</Properties>
</file>